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695" windowHeight="12585" tabRatio="500"/>
  </bookViews>
  <sheets>
    <sheet name="свод" sheetId="1" r:id="rId1"/>
    <sheet name="Эжва" sheetId="2" state="hidden" r:id="rId2"/>
    <sheet name="архитектура" sheetId="3" state="hidden" r:id="rId3"/>
    <sheet name="УДИТи С" sheetId="4" state="hidden" r:id="rId4"/>
  </sheets>
  <definedNames>
    <definedName name="__xlnm_Print_Area" localSheetId="0">свод!$B$1:$N$237</definedName>
    <definedName name="__xlnm_Print_Area_0" localSheetId="0">свод!$B$1:$N$237</definedName>
    <definedName name="__xlnm_Print_Area_0_0_0" localSheetId="0">свод!$B$1:$N$237</definedName>
    <definedName name="_xlnm._FilterDatabase" localSheetId="0" hidden="1">свод!$C$1:$C$357</definedName>
    <definedName name="Excel_BuiltIn_Print_Area" localSheetId="0">свод!$A$1:$J$237</definedName>
    <definedName name="Print_Titles" localSheetId="0">свод!$5:$7</definedName>
    <definedName name="_xlnm.Print_Area" localSheetId="0">свод!$A$1:$M$246</definedName>
  </definedNames>
  <calcPr calcId="125725" iterateDelta="1E-4"/>
</workbook>
</file>

<file path=xl/calcChain.xml><?xml version="1.0" encoding="utf-8"?>
<calcChain xmlns="http://schemas.openxmlformats.org/spreadsheetml/2006/main">
  <c r="M11" i="3"/>
  <c r="M310" s="1"/>
  <c r="L12"/>
  <c r="M12"/>
  <c r="K14"/>
  <c r="M14"/>
  <c r="J26"/>
  <c r="K26"/>
  <c r="L26"/>
  <c r="M26"/>
  <c r="J31"/>
  <c r="K31"/>
  <c r="L31"/>
  <c r="M31"/>
  <c r="L38"/>
  <c r="M38"/>
  <c r="K40"/>
  <c r="J41"/>
  <c r="J43"/>
  <c r="L43"/>
  <c r="M43"/>
  <c r="K46"/>
  <c r="K43" s="1"/>
  <c r="J49"/>
  <c r="K49"/>
  <c r="L49"/>
  <c r="M49"/>
  <c r="J55"/>
  <c r="K55"/>
  <c r="L55"/>
  <c r="M55"/>
  <c r="J67"/>
  <c r="K67"/>
  <c r="L67"/>
  <c r="M67"/>
  <c r="K70"/>
  <c r="M73"/>
  <c r="J74"/>
  <c r="K74"/>
  <c r="K73" s="1"/>
  <c r="L74"/>
  <c r="L73" s="1"/>
  <c r="J75"/>
  <c r="J12" s="1"/>
  <c r="J311" s="1"/>
  <c r="K75"/>
  <c r="K76"/>
  <c r="L76"/>
  <c r="J77"/>
  <c r="L77"/>
  <c r="L14" s="1"/>
  <c r="L313" s="1"/>
  <c r="J78"/>
  <c r="K78"/>
  <c r="L78"/>
  <c r="M78"/>
  <c r="J81"/>
  <c r="J76" s="1"/>
  <c r="J84"/>
  <c r="K84"/>
  <c r="L84"/>
  <c r="K90"/>
  <c r="L90"/>
  <c r="M90"/>
  <c r="K93"/>
  <c r="J94"/>
  <c r="J90" s="1"/>
  <c r="J95"/>
  <c r="K95"/>
  <c r="L95"/>
  <c r="M95"/>
  <c r="M101"/>
  <c r="J104"/>
  <c r="J101" s="1"/>
  <c r="K104"/>
  <c r="K101" s="1"/>
  <c r="L104"/>
  <c r="L101" s="1"/>
  <c r="M104"/>
  <c r="M13" s="1"/>
  <c r="J112"/>
  <c r="K112"/>
  <c r="L112"/>
  <c r="M112"/>
  <c r="J118"/>
  <c r="K118"/>
  <c r="L118"/>
  <c r="M118"/>
  <c r="J128"/>
  <c r="K128"/>
  <c r="L128"/>
  <c r="M128"/>
  <c r="J134"/>
  <c r="K134"/>
  <c r="L134"/>
  <c r="M134"/>
  <c r="J140"/>
  <c r="K140"/>
  <c r="L140"/>
  <c r="M140"/>
  <c r="M146"/>
  <c r="J152"/>
  <c r="K158"/>
  <c r="L164"/>
  <c r="M164"/>
  <c r="K167"/>
  <c r="K164" s="1"/>
  <c r="J168"/>
  <c r="J164" s="1"/>
  <c r="J169"/>
  <c r="K169"/>
  <c r="L169"/>
  <c r="M169"/>
  <c r="L175"/>
  <c r="K179"/>
  <c r="J183"/>
  <c r="J180" s="1"/>
  <c r="K183"/>
  <c r="K180" s="1"/>
  <c r="L183"/>
  <c r="J185"/>
  <c r="K185"/>
  <c r="L185"/>
  <c r="J194"/>
  <c r="J191" s="1"/>
  <c r="K194"/>
  <c r="K191" s="1"/>
  <c r="L194"/>
  <c r="L191" s="1"/>
  <c r="K195"/>
  <c r="J196"/>
  <c r="K196"/>
  <c r="L196"/>
  <c r="J205"/>
  <c r="J202" s="1"/>
  <c r="K205"/>
  <c r="K202" s="1"/>
  <c r="L205"/>
  <c r="L202" s="1"/>
  <c r="J207"/>
  <c r="K207"/>
  <c r="L207"/>
  <c r="M237"/>
  <c r="L238"/>
  <c r="L235" s="1"/>
  <c r="M238"/>
  <c r="J241"/>
  <c r="K241"/>
  <c r="L241"/>
  <c r="J242"/>
  <c r="L242"/>
  <c r="L237" s="1"/>
  <c r="J243"/>
  <c r="J238" s="1"/>
  <c r="J235" s="1"/>
  <c r="K243"/>
  <c r="L243"/>
  <c r="J244"/>
  <c r="K244"/>
  <c r="L244"/>
  <c r="J245"/>
  <c r="K245"/>
  <c r="K247"/>
  <c r="K242" s="1"/>
  <c r="K252"/>
  <c r="L252"/>
  <c r="K259"/>
  <c r="L259"/>
  <c r="L270"/>
  <c r="K273"/>
  <c r="K238" s="1"/>
  <c r="K282"/>
  <c r="L282"/>
  <c r="J290"/>
  <c r="K290"/>
  <c r="L290"/>
  <c r="L289" s="1"/>
  <c r="M290"/>
  <c r="J291"/>
  <c r="K291"/>
  <c r="L291"/>
  <c r="M291"/>
  <c r="J292"/>
  <c r="K292"/>
  <c r="L292"/>
  <c r="M292"/>
  <c r="J293"/>
  <c r="K293"/>
  <c r="L293"/>
  <c r="M293"/>
  <c r="K294"/>
  <c r="L294"/>
  <c r="K299"/>
  <c r="L299"/>
  <c r="I307"/>
  <c r="I304" s="1"/>
  <c r="L307"/>
  <c r="L304" s="1"/>
  <c r="M311"/>
  <c r="K313"/>
  <c r="M313"/>
  <c r="J9" i="1"/>
  <c r="K9"/>
  <c r="L9"/>
  <c r="M9"/>
  <c r="N9"/>
  <c r="K10"/>
  <c r="L10"/>
  <c r="M10"/>
  <c r="N10"/>
  <c r="J11"/>
  <c r="K11"/>
  <c r="L11"/>
  <c r="M11"/>
  <c r="N11"/>
  <c r="J12"/>
  <c r="K12"/>
  <c r="L12"/>
  <c r="M12"/>
  <c r="N12"/>
  <c r="K13"/>
  <c r="L13"/>
  <c r="M13"/>
  <c r="N13"/>
  <c r="K25"/>
  <c r="L25"/>
  <c r="M25"/>
  <c r="N25"/>
  <c r="K30"/>
  <c r="L30"/>
  <c r="M30"/>
  <c r="N30"/>
  <c r="M36"/>
  <c r="N36"/>
  <c r="L38"/>
  <c r="J39"/>
  <c r="J36" s="1"/>
  <c r="K39"/>
  <c r="K36" s="1"/>
  <c r="K41"/>
  <c r="M41"/>
  <c r="N41"/>
  <c r="F43"/>
  <c r="F44"/>
  <c r="L44"/>
  <c r="L41" s="1"/>
  <c r="K47"/>
  <c r="L47"/>
  <c r="M47"/>
  <c r="N47"/>
  <c r="F50"/>
  <c r="K53"/>
  <c r="L53"/>
  <c r="M53"/>
  <c r="N53"/>
  <c r="F56"/>
  <c r="K65"/>
  <c r="M65"/>
  <c r="N65"/>
  <c r="L68"/>
  <c r="J71"/>
  <c r="N71"/>
  <c r="K72"/>
  <c r="L72"/>
  <c r="M72"/>
  <c r="K73"/>
  <c r="L73"/>
  <c r="K74"/>
  <c r="L74"/>
  <c r="M74"/>
  <c r="K75"/>
  <c r="M75"/>
  <c r="J76"/>
  <c r="L76"/>
  <c r="M76"/>
  <c r="N76"/>
  <c r="F78"/>
  <c r="F79"/>
  <c r="K79"/>
  <c r="K76" s="1"/>
  <c r="M82"/>
  <c r="N82"/>
  <c r="L85"/>
  <c r="L82" s="1"/>
  <c r="K86"/>
  <c r="K82" s="1"/>
  <c r="K87"/>
  <c r="L87"/>
  <c r="M87"/>
  <c r="N87"/>
  <c r="F90"/>
  <c r="K105"/>
  <c r="K102" s="1"/>
  <c r="L105"/>
  <c r="L102" s="1"/>
  <c r="M105"/>
  <c r="M102" s="1"/>
  <c r="N105"/>
  <c r="N102" s="1"/>
  <c r="I109"/>
  <c r="J109"/>
  <c r="I115"/>
  <c r="J115"/>
  <c r="K125"/>
  <c r="K122" s="1"/>
  <c r="L125"/>
  <c r="L122" s="1"/>
  <c r="M125"/>
  <c r="K127"/>
  <c r="L127"/>
  <c r="M127"/>
  <c r="F130"/>
  <c r="K136"/>
  <c r="K133" s="1"/>
  <c r="L136"/>
  <c r="M136"/>
  <c r="M133" s="1"/>
  <c r="L137"/>
  <c r="K138"/>
  <c r="L138"/>
  <c r="M138"/>
  <c r="K147"/>
  <c r="K144" s="1"/>
  <c r="L147"/>
  <c r="L144" s="1"/>
  <c r="M147"/>
  <c r="M144" s="1"/>
  <c r="K149"/>
  <c r="L149"/>
  <c r="M149"/>
  <c r="F152"/>
  <c r="F178"/>
  <c r="P178"/>
  <c r="T178"/>
  <c r="Z178"/>
  <c r="AD178"/>
  <c r="AJ178"/>
  <c r="AN178"/>
  <c r="AT178"/>
  <c r="AX178"/>
  <c r="BD178"/>
  <c r="BH178"/>
  <c r="BN178"/>
  <c r="BR178"/>
  <c r="BX178"/>
  <c r="CB178"/>
  <c r="CH178"/>
  <c r="CL178"/>
  <c r="CR178"/>
  <c r="CV178"/>
  <c r="DB178"/>
  <c r="DF178"/>
  <c r="DL178"/>
  <c r="DP178"/>
  <c r="DV178"/>
  <c r="DZ178"/>
  <c r="EF178"/>
  <c r="EJ178"/>
  <c r="EP178"/>
  <c r="ET178"/>
  <c r="EZ178"/>
  <c r="FD178"/>
  <c r="FJ178"/>
  <c r="FN178"/>
  <c r="FT178"/>
  <c r="FX178"/>
  <c r="GD178"/>
  <c r="GH178"/>
  <c r="GN178"/>
  <c r="GR178"/>
  <c r="GX178"/>
  <c r="HB178"/>
  <c r="HH178"/>
  <c r="HL178"/>
  <c r="HR178"/>
  <c r="HV178"/>
  <c r="IB178"/>
  <c r="IF178"/>
  <c r="IL178"/>
  <c r="IP178"/>
  <c r="IV178"/>
  <c r="F179"/>
  <c r="P179"/>
  <c r="T179"/>
  <c r="Z179"/>
  <c r="AD179"/>
  <c r="AJ179"/>
  <c r="AN179"/>
  <c r="AT179"/>
  <c r="AX179"/>
  <c r="BD179"/>
  <c r="BH179"/>
  <c r="BN179"/>
  <c r="BR179"/>
  <c r="BX179"/>
  <c r="CB179"/>
  <c r="CH179"/>
  <c r="CL179"/>
  <c r="CR179"/>
  <c r="CV179"/>
  <c r="DB179"/>
  <c r="DF179"/>
  <c r="DL179"/>
  <c r="DP179"/>
  <c r="DV179"/>
  <c r="DZ179"/>
  <c r="EF179"/>
  <c r="EJ179"/>
  <c r="EP179"/>
  <c r="ET179"/>
  <c r="EZ179"/>
  <c r="FD179"/>
  <c r="FJ179"/>
  <c r="FN179"/>
  <c r="FT179"/>
  <c r="FX179"/>
  <c r="GD179"/>
  <c r="GH179"/>
  <c r="GN179"/>
  <c r="GR179"/>
  <c r="GX179"/>
  <c r="HB179"/>
  <c r="HH179"/>
  <c r="HL179"/>
  <c r="HR179"/>
  <c r="HV179"/>
  <c r="IB179"/>
  <c r="IF179"/>
  <c r="IL179"/>
  <c r="IP179"/>
  <c r="IV179"/>
  <c r="K182"/>
  <c r="L182"/>
  <c r="M182"/>
  <c r="M181" s="1"/>
  <c r="F183"/>
  <c r="J183"/>
  <c r="J178" s="1"/>
  <c r="K183"/>
  <c r="L183"/>
  <c r="M183"/>
  <c r="I184"/>
  <c r="J184"/>
  <c r="J179" s="1"/>
  <c r="K184"/>
  <c r="K181" s="1"/>
  <c r="L184"/>
  <c r="M184"/>
  <c r="K185"/>
  <c r="L185"/>
  <c r="M185"/>
  <c r="I186"/>
  <c r="J186"/>
  <c r="J181" s="1"/>
  <c r="K186"/>
  <c r="L186"/>
  <c r="L188"/>
  <c r="M199"/>
  <c r="L202"/>
  <c r="L199" s="1"/>
  <c r="L211"/>
  <c r="M211"/>
  <c r="F214"/>
  <c r="J218"/>
  <c r="K219"/>
  <c r="L219"/>
  <c r="M219"/>
  <c r="N219"/>
  <c r="K220"/>
  <c r="L220"/>
  <c r="M220"/>
  <c r="N220"/>
  <c r="J221"/>
  <c r="K221"/>
  <c r="L221"/>
  <c r="M221"/>
  <c r="N221"/>
  <c r="K222"/>
  <c r="L222"/>
  <c r="M222"/>
  <c r="N222"/>
  <c r="L223"/>
  <c r="M223"/>
  <c r="L228"/>
  <c r="M228"/>
  <c r="M236"/>
  <c r="M233" s="1"/>
  <c r="J240"/>
  <c r="J236" s="1"/>
  <c r="J233" s="1"/>
  <c r="O252"/>
  <c r="M11" i="4"/>
  <c r="L12"/>
  <c r="M12"/>
  <c r="M311" s="1"/>
  <c r="K14"/>
  <c r="M14"/>
  <c r="J26"/>
  <c r="K26"/>
  <c r="L26"/>
  <c r="M26"/>
  <c r="J31"/>
  <c r="K31"/>
  <c r="L31"/>
  <c r="M31"/>
  <c r="J38"/>
  <c r="L38"/>
  <c r="M38"/>
  <c r="K40"/>
  <c r="J41"/>
  <c r="K41"/>
  <c r="H43"/>
  <c r="I43"/>
  <c r="J43"/>
  <c r="L43"/>
  <c r="M43"/>
  <c r="K46"/>
  <c r="K43" s="1"/>
  <c r="H49"/>
  <c r="I49"/>
  <c r="Q313" s="1"/>
  <c r="J49"/>
  <c r="K49"/>
  <c r="L49"/>
  <c r="M49"/>
  <c r="H55"/>
  <c r="I55"/>
  <c r="J55"/>
  <c r="K55"/>
  <c r="L55"/>
  <c r="M55"/>
  <c r="H67"/>
  <c r="I67"/>
  <c r="J67"/>
  <c r="L67"/>
  <c r="M67"/>
  <c r="K70"/>
  <c r="K67" s="1"/>
  <c r="M73"/>
  <c r="J74"/>
  <c r="J11" s="1"/>
  <c r="J310" s="1"/>
  <c r="K74"/>
  <c r="L74"/>
  <c r="J75"/>
  <c r="J12" s="1"/>
  <c r="J311" s="1"/>
  <c r="K75"/>
  <c r="K76"/>
  <c r="L76"/>
  <c r="L13" s="1"/>
  <c r="J77"/>
  <c r="L77"/>
  <c r="L14" s="1"/>
  <c r="L313" s="1"/>
  <c r="H78"/>
  <c r="I78"/>
  <c r="K78"/>
  <c r="L78"/>
  <c r="M78"/>
  <c r="J81"/>
  <c r="J76" s="1"/>
  <c r="J84"/>
  <c r="K84"/>
  <c r="L84"/>
  <c r="L90"/>
  <c r="M90"/>
  <c r="K93"/>
  <c r="K90" s="1"/>
  <c r="J94"/>
  <c r="J90" s="1"/>
  <c r="H95"/>
  <c r="I95"/>
  <c r="J95"/>
  <c r="K95"/>
  <c r="L95"/>
  <c r="M95"/>
  <c r="J104"/>
  <c r="J101" s="1"/>
  <c r="K104"/>
  <c r="K101" s="1"/>
  <c r="L104"/>
  <c r="L101" s="1"/>
  <c r="M104"/>
  <c r="M101" s="1"/>
  <c r="J112"/>
  <c r="K112"/>
  <c r="L112"/>
  <c r="M112"/>
  <c r="J118"/>
  <c r="K118"/>
  <c r="L118"/>
  <c r="M118"/>
  <c r="J128"/>
  <c r="K128"/>
  <c r="L128"/>
  <c r="M128"/>
  <c r="J134"/>
  <c r="K134"/>
  <c r="L134"/>
  <c r="M134"/>
  <c r="J140"/>
  <c r="K140"/>
  <c r="L140"/>
  <c r="M140"/>
  <c r="M146"/>
  <c r="J152"/>
  <c r="H158"/>
  <c r="K158"/>
  <c r="K164"/>
  <c r="L164"/>
  <c r="M164"/>
  <c r="K167"/>
  <c r="J168"/>
  <c r="J164" s="1"/>
  <c r="J169"/>
  <c r="K169"/>
  <c r="L169"/>
  <c r="M169"/>
  <c r="L175"/>
  <c r="J183"/>
  <c r="J180" s="1"/>
  <c r="K183"/>
  <c r="K178" s="1"/>
  <c r="L183"/>
  <c r="J185"/>
  <c r="K185"/>
  <c r="L185"/>
  <c r="J194"/>
  <c r="J191" s="1"/>
  <c r="K194"/>
  <c r="L194"/>
  <c r="L191" s="1"/>
  <c r="K195"/>
  <c r="K179" s="1"/>
  <c r="K313" s="1"/>
  <c r="J196"/>
  <c r="K196"/>
  <c r="L196"/>
  <c r="J205"/>
  <c r="J202" s="1"/>
  <c r="K205"/>
  <c r="K202" s="1"/>
  <c r="L205"/>
  <c r="L202" s="1"/>
  <c r="J207"/>
  <c r="K207"/>
  <c r="L207"/>
  <c r="M237"/>
  <c r="M235" s="1"/>
  <c r="M238"/>
  <c r="H240"/>
  <c r="L181" i="1" s="1"/>
  <c r="I240" i="4"/>
  <c r="J241"/>
  <c r="K241"/>
  <c r="L241"/>
  <c r="J242"/>
  <c r="L242"/>
  <c r="L237" s="1"/>
  <c r="J243"/>
  <c r="J238" s="1"/>
  <c r="J235" s="1"/>
  <c r="K243"/>
  <c r="L243"/>
  <c r="L238" s="1"/>
  <c r="J244"/>
  <c r="K244"/>
  <c r="L244"/>
  <c r="E245"/>
  <c r="H245"/>
  <c r="I245"/>
  <c r="J245"/>
  <c r="K245"/>
  <c r="K247"/>
  <c r="K242" s="1"/>
  <c r="K252"/>
  <c r="L252"/>
  <c r="K259"/>
  <c r="L259"/>
  <c r="L270"/>
  <c r="K273"/>
  <c r="K238" s="1"/>
  <c r="K282"/>
  <c r="L282"/>
  <c r="J290"/>
  <c r="J289" s="1"/>
  <c r="K290"/>
  <c r="L290"/>
  <c r="M290"/>
  <c r="J291"/>
  <c r="K291"/>
  <c r="L291"/>
  <c r="M291"/>
  <c r="J292"/>
  <c r="K292"/>
  <c r="L292"/>
  <c r="M292"/>
  <c r="J293"/>
  <c r="K293"/>
  <c r="L293"/>
  <c r="M293"/>
  <c r="K294"/>
  <c r="L294"/>
  <c r="K299"/>
  <c r="L299"/>
  <c r="I304"/>
  <c r="L304"/>
  <c r="I307"/>
  <c r="L307"/>
  <c r="M310"/>
  <c r="M313"/>
  <c r="P313"/>
  <c r="M12" i="2"/>
  <c r="L13"/>
  <c r="M13"/>
  <c r="K15"/>
  <c r="M15"/>
  <c r="J27"/>
  <c r="K27"/>
  <c r="L27"/>
  <c r="M27"/>
  <c r="J32"/>
  <c r="K32"/>
  <c r="L32"/>
  <c r="M32"/>
  <c r="L39"/>
  <c r="M39"/>
  <c r="K41"/>
  <c r="J42"/>
  <c r="J44"/>
  <c r="L44"/>
  <c r="M44"/>
  <c r="K47"/>
  <c r="K44" s="1"/>
  <c r="J50"/>
  <c r="K50"/>
  <c r="L50"/>
  <c r="M50"/>
  <c r="J56"/>
  <c r="K56"/>
  <c r="L56"/>
  <c r="M56"/>
  <c r="J68"/>
  <c r="K68"/>
  <c r="L68"/>
  <c r="M68"/>
  <c r="K71"/>
  <c r="E74"/>
  <c r="M74"/>
  <c r="J75"/>
  <c r="J12" s="1"/>
  <c r="J311" s="1"/>
  <c r="K75"/>
  <c r="K74" s="1"/>
  <c r="L75"/>
  <c r="J76"/>
  <c r="J13" s="1"/>
  <c r="J312" s="1"/>
  <c r="K76"/>
  <c r="K77"/>
  <c r="L77"/>
  <c r="L14" s="1"/>
  <c r="J78"/>
  <c r="L78"/>
  <c r="L15" s="1"/>
  <c r="L314" s="1"/>
  <c r="K79"/>
  <c r="L79"/>
  <c r="M79"/>
  <c r="E82"/>
  <c r="J82"/>
  <c r="J79" s="1"/>
  <c r="J85"/>
  <c r="K85"/>
  <c r="L85"/>
  <c r="K91"/>
  <c r="L91"/>
  <c r="M91"/>
  <c r="K94"/>
  <c r="J95"/>
  <c r="J91" s="1"/>
  <c r="J96"/>
  <c r="K96"/>
  <c r="L96"/>
  <c r="M96"/>
  <c r="J105"/>
  <c r="J102" s="1"/>
  <c r="K105"/>
  <c r="K102" s="1"/>
  <c r="L105"/>
  <c r="L102" s="1"/>
  <c r="M105"/>
  <c r="M102" s="1"/>
  <c r="J113"/>
  <c r="K113"/>
  <c r="L113"/>
  <c r="M113"/>
  <c r="J119"/>
  <c r="K119"/>
  <c r="L119"/>
  <c r="M119"/>
  <c r="J129"/>
  <c r="K129"/>
  <c r="L129"/>
  <c r="M129"/>
  <c r="J135"/>
  <c r="K135"/>
  <c r="L135"/>
  <c r="M135"/>
  <c r="J141"/>
  <c r="K141"/>
  <c r="L141"/>
  <c r="M141"/>
  <c r="M147"/>
  <c r="J153"/>
  <c r="K159"/>
  <c r="K165"/>
  <c r="L165"/>
  <c r="M165"/>
  <c r="K168"/>
  <c r="J169"/>
  <c r="J165" s="1"/>
  <c r="J170"/>
  <c r="K170"/>
  <c r="L170"/>
  <c r="M170"/>
  <c r="L176"/>
  <c r="J181"/>
  <c r="J184"/>
  <c r="K184"/>
  <c r="K181" s="1"/>
  <c r="L184"/>
  <c r="J186"/>
  <c r="K186"/>
  <c r="L186"/>
  <c r="J192"/>
  <c r="J195"/>
  <c r="K195"/>
  <c r="L195"/>
  <c r="L192" s="1"/>
  <c r="K196"/>
  <c r="K192" s="1"/>
  <c r="J197"/>
  <c r="K197"/>
  <c r="L197"/>
  <c r="J206"/>
  <c r="J179" s="1"/>
  <c r="K206"/>
  <c r="K179" s="1"/>
  <c r="L206"/>
  <c r="L203" s="1"/>
  <c r="J208"/>
  <c r="K208"/>
  <c r="L208"/>
  <c r="M238"/>
  <c r="M239"/>
  <c r="J242"/>
  <c r="K242"/>
  <c r="L242"/>
  <c r="J243"/>
  <c r="L243"/>
  <c r="L238" s="1"/>
  <c r="J244"/>
  <c r="J241" s="1"/>
  <c r="K244"/>
  <c r="L244"/>
  <c r="L239" s="1"/>
  <c r="J245"/>
  <c r="K245"/>
  <c r="L245"/>
  <c r="J246"/>
  <c r="K246"/>
  <c r="K248"/>
  <c r="K243" s="1"/>
  <c r="K253"/>
  <c r="L253"/>
  <c r="K260"/>
  <c r="L260"/>
  <c r="L271"/>
  <c r="K274"/>
  <c r="K271" s="1"/>
  <c r="K283"/>
  <c r="L283"/>
  <c r="J291"/>
  <c r="K291"/>
  <c r="L291"/>
  <c r="M291"/>
  <c r="J292"/>
  <c r="K292"/>
  <c r="L292"/>
  <c r="M292"/>
  <c r="J293"/>
  <c r="K293"/>
  <c r="L293"/>
  <c r="M293"/>
  <c r="J294"/>
  <c r="K294"/>
  <c r="L294"/>
  <c r="M294"/>
  <c r="K295"/>
  <c r="L295"/>
  <c r="K300"/>
  <c r="L300"/>
  <c r="I305"/>
  <c r="I308"/>
  <c r="L308"/>
  <c r="L305" s="1"/>
  <c r="M311"/>
  <c r="M312"/>
  <c r="M314"/>
  <c r="K290" l="1"/>
  <c r="L236"/>
  <c r="M236"/>
  <c r="J15"/>
  <c r="J314" s="1"/>
  <c r="K289" i="4"/>
  <c r="L240"/>
  <c r="J14"/>
  <c r="J313" s="1"/>
  <c r="K270" i="3"/>
  <c r="J13"/>
  <c r="M10"/>
  <c r="L290" i="2"/>
  <c r="L289" i="4"/>
  <c r="K41" i="3"/>
  <c r="K13" s="1"/>
  <c r="L311" i="4"/>
  <c r="K73"/>
  <c r="L311" i="3"/>
  <c r="L10"/>
  <c r="J290" i="2"/>
  <c r="L241"/>
  <c r="L74"/>
  <c r="L73" i="4"/>
  <c r="M312" i="3"/>
  <c r="L13"/>
  <c r="L312" s="1"/>
  <c r="K13" i="2"/>
  <c r="L11"/>
  <c r="K191" i="4"/>
  <c r="K175" s="1"/>
  <c r="J14" i="3"/>
  <c r="J313" s="1"/>
  <c r="L312" i="2"/>
  <c r="M11"/>
  <c r="L235" i="4"/>
  <c r="K180"/>
  <c r="K12"/>
  <c r="J289" i="3"/>
  <c r="M235"/>
  <c r="K13" i="4"/>
  <c r="K289" i="3"/>
  <c r="L39" i="1"/>
  <c r="L36" s="1"/>
  <c r="K71"/>
  <c r="K218"/>
  <c r="M71"/>
  <c r="L71"/>
  <c r="L65"/>
  <c r="F184"/>
  <c r="L133"/>
  <c r="L218"/>
  <c r="M218"/>
  <c r="K238" i="2"/>
  <c r="K241"/>
  <c r="K240" i="4"/>
  <c r="K237"/>
  <c r="K235" s="1"/>
  <c r="M10"/>
  <c r="J175"/>
  <c r="J13"/>
  <c r="L313" i="2"/>
  <c r="L312" i="4"/>
  <c r="K312"/>
  <c r="J175" i="3"/>
  <c r="J73"/>
  <c r="K237"/>
  <c r="K235" s="1"/>
  <c r="K240"/>
  <c r="J176" i="2"/>
  <c r="L10" i="4"/>
  <c r="M309" i="3"/>
  <c r="K175"/>
  <c r="K180" i="2"/>
  <c r="K314" s="1"/>
  <c r="K12"/>
  <c r="K311" s="1"/>
  <c r="J78" i="4"/>
  <c r="J73"/>
  <c r="J10" s="1"/>
  <c r="K38"/>
  <c r="K10" s="1"/>
  <c r="K11"/>
  <c r="K310" s="1"/>
  <c r="L12" i="2"/>
  <c r="L311" s="1"/>
  <c r="J178" i="4"/>
  <c r="L11"/>
  <c r="L310" s="1"/>
  <c r="J178" i="3"/>
  <c r="K12"/>
  <c r="J77" i="2"/>
  <c r="J74" s="1"/>
  <c r="M14"/>
  <c r="M313" s="1"/>
  <c r="M310" s="1"/>
  <c r="M13" i="4"/>
  <c r="M312" s="1"/>
  <c r="M309" s="1"/>
  <c r="J240" i="3"/>
  <c r="K178"/>
  <c r="K312" s="1"/>
  <c r="J239" i="2"/>
  <c r="J236" s="1"/>
  <c r="J203"/>
  <c r="K239"/>
  <c r="K203"/>
  <c r="K176" s="1"/>
  <c r="J240" i="4"/>
  <c r="L240" i="3"/>
  <c r="J38"/>
  <c r="J11"/>
  <c r="J310" s="1"/>
  <c r="K42" i="2"/>
  <c r="K14" s="1"/>
  <c r="K270" i="4"/>
  <c r="K11" i="3"/>
  <c r="K310" s="1"/>
  <c r="L11"/>
  <c r="L310" s="1"/>
  <c r="L309" s="1"/>
  <c r="J39" i="2"/>
  <c r="J11" s="1"/>
  <c r="L310" l="1"/>
  <c r="J312" i="4"/>
  <c r="J309" s="1"/>
  <c r="K313" i="2"/>
  <c r="K310" s="1"/>
  <c r="J14"/>
  <c r="J313" s="1"/>
  <c r="J310" s="1"/>
  <c r="J312" i="3"/>
  <c r="K236" i="2"/>
  <c r="K38" i="3"/>
  <c r="K10" s="1"/>
  <c r="O251" i="1"/>
  <c r="O253" s="1"/>
  <c r="O254" s="1"/>
  <c r="K309" i="4"/>
  <c r="J10" i="3"/>
  <c r="J309"/>
  <c r="K39" i="2"/>
  <c r="K11" s="1"/>
  <c r="K312"/>
  <c r="L309" i="4"/>
  <c r="K309" i="3"/>
  <c r="K311" i="4"/>
  <c r="K311" i="3"/>
</calcChain>
</file>

<file path=xl/comments1.xml><?xml version="1.0" encoding="utf-8"?>
<comments xmlns="http://schemas.openxmlformats.org/spreadsheetml/2006/main">
  <authors>
    <author>&lt;анонимный&gt;</author>
  </authors>
  <commentList>
    <comment ref="C5" authorId="0">
      <text>
        <r>
          <rPr>
            <sz val="10"/>
            <rFont val="Arial"/>
            <family val="2"/>
            <charset val="204"/>
          </rPr>
          <t>"срок не наступил", "выполнено в срок", "выполнено раньше срока", "просрочено" (то есть не выполнено), "выполнено позже срока", "не актуально" (то есть требуется внесение изменений в муниципальную программу").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7" authorId="0">
      <text>
        <r>
          <rPr>
            <sz val="10"/>
            <rFont val="Arial"/>
            <family val="2"/>
            <charset val="204"/>
          </rPr>
          <t>"срок не наступил", "выполнено в срок", "выполнено раньше срока", "просрочено" (то есть не выполнено), "выполнено позже срока", "не актуально" (то есть требуется внесение изменений в муниципальную программу").</t>
        </r>
      </text>
    </comment>
  </commentList>
</comments>
</file>

<file path=xl/comments3.xml><?xml version="1.0" encoding="utf-8"?>
<comments xmlns="http://schemas.openxmlformats.org/spreadsheetml/2006/main">
  <authors>
    <author>&lt;анонимный&gt;</author>
  </authors>
  <commentList>
    <comment ref="B6" authorId="0">
      <text>
        <r>
          <rPr>
            <sz val="10"/>
            <rFont val="Arial"/>
            <family val="2"/>
            <charset val="204"/>
          </rPr>
          <t>"срок не наступил", "выполнено в срок", "выполнено раньше срока", "просрочено" (то есть не выполнено), "выполнено позже срока", "не актуально" (то есть требуется внесение изменений в муниципальную программу").</t>
        </r>
      </text>
    </comment>
  </commentList>
</comments>
</file>

<file path=xl/comments4.xml><?xml version="1.0" encoding="utf-8"?>
<comments xmlns="http://schemas.openxmlformats.org/spreadsheetml/2006/main">
  <authors>
    <author>&lt;анонимный&gt;</author>
  </authors>
  <commentList>
    <comment ref="B6" authorId="0">
      <text>
        <r>
          <rPr>
            <sz val="10"/>
            <rFont val="Arial"/>
            <family val="2"/>
            <charset val="204"/>
          </rPr>
          <t>"срок не наступил", "выполнено в срок", "выполнено раньше срока", "просрочено" (то есть не выполнено), "выполнено позже срока", "не актуально" (то есть требуется внесение изменений в муниципальную программу").</t>
        </r>
      </text>
    </comment>
  </commentList>
</comments>
</file>

<file path=xl/sharedStrings.xml><?xml version="1.0" encoding="utf-8"?>
<sst xmlns="http://schemas.openxmlformats.org/spreadsheetml/2006/main" count="3617" uniqueCount="315">
  <si>
    <t>Форма мониторинга реализации муниципальной программы (квартальная)</t>
  </si>
  <si>
    <t>Наименование муниципальной программы:  Развитие транспортной системы</t>
  </si>
  <si>
    <t>Отчетный период: 3 мес. 2025 г.</t>
  </si>
  <si>
    <t>Ответственный исполнитель: Управление дорожной инфраструктуры, транспорта и связи администрации МО ГО «Сыктывкар»</t>
  </si>
  <si>
    <t>№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</si>
  <si>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</si>
  <si>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Статус мероприятия, контрольного события</t>
  </si>
  <si>
    <t>Ответственный исполнитель</t>
  </si>
  <si>
    <t>Дата наступления и содержание мероприятия, контрольного события в отчетном периоде</t>
  </si>
  <si>
    <t xml:space="preserve">Расходы на реализацию основного мероприятия, мероприятия программы, тыс. руб. </t>
  </si>
  <si>
    <t>Ресурсное обеспечение (тыс. руб.)</t>
  </si>
  <si>
    <t>Эжва</t>
  </si>
  <si>
    <t>УДИТиС</t>
  </si>
  <si>
    <t>Архитектура</t>
  </si>
  <si>
    <t>План</t>
  </si>
  <si>
    <t>Факт</t>
  </si>
  <si>
    <t>Источник финансирования</t>
  </si>
  <si>
    <t>План на отчетную дату</t>
  </si>
  <si>
    <t>Кассовое исполнение на отчетную дату</t>
  </si>
  <si>
    <t>сумма</t>
  </si>
  <si>
    <t xml:space="preserve">Подпрограмма 1. "Улучшение состояния улично-дорожной сети МО ГО "Сыктывкар" </t>
  </si>
  <si>
    <t>Подпрограмма 1. "Улучшение состояния улично-дорожной сети МО ГО "Сыктывкар"</t>
  </si>
  <si>
    <t>срок не наступил</t>
  </si>
  <si>
    <t>Первый заместитель руководителя администрации МО ГО "Сыктывкар" А.А. Можегов, Руководитель администрации Эжвинского района МО ГО "Сыктывкар" С.В. Воронин</t>
  </si>
  <si>
    <t xml:space="preserve">Всего </t>
  </si>
  <si>
    <t>х</t>
  </si>
  <si>
    <t>всего</t>
  </si>
  <si>
    <t>ФБ</t>
  </si>
  <si>
    <t xml:space="preserve">РБ </t>
  </si>
  <si>
    <t>РБ</t>
  </si>
  <si>
    <t>МБ</t>
  </si>
  <si>
    <t>ВИ</t>
  </si>
  <si>
    <t>Основное мероприятие 1.1.1. Обеспечение нормативных правовых условий для развития улично-дорожной сети</t>
  </si>
  <si>
    <t>Начальник УДИТиС администрации МО ГО "Сыктывкар" Е.И.Колегов, Заведующий отделом районного хозяйства администрации Эжвинского района МО ГО "Сыктывкар" Л.А.Симоненко</t>
  </si>
  <si>
    <t>1.1</t>
  </si>
  <si>
    <t>Мероприятие 1.1.1.1. Разработка муниципальных правовых актов в области развития улично-дорожной сети</t>
  </si>
  <si>
    <t>Начальник отдела контроля за содержанием и эксплуатацией улично-дорожной сети УДИТиС администрации МО ГО "Сыктывкар" А.С.Шаманов, Заведующий отделом районного хозяйства администрации Эжвинского района МО ГО "Сыктывкар" Л.А.Симоненко</t>
  </si>
  <si>
    <t>1.1.1</t>
  </si>
  <si>
    <t>Контрольное событие 1. Нормативно-правовые акты в области развития улично-дорожной сети разработаны и утверждены</t>
  </si>
  <si>
    <t xml:space="preserve">Утверждено постановление администрации МО городского округа «Сыктывкар» от 12.02.2025 № 2/521 «Об утверждении плана приведения в нормативное состояние (ремонта) и благоустройства объектов улично-дорожной сети МО ГО "Сыктывкар» (за исключением Эжвинского района) на 2025 год»
</t>
  </si>
  <si>
    <t>Основное мероприятие 1.1.2. Осуществление муниципальных функций, оказание муниципальных услуг в сфере дорожного хозяйства</t>
  </si>
  <si>
    <t>2.1</t>
  </si>
  <si>
    <t>Мероприятие 1.1.2.1. Осуществление муниципального дорожного контроля</t>
  </si>
  <si>
    <t xml:space="preserve">Начальник отдела контроля за содержанием и эксплуатацией улично-дорожной сети УДИТиС администрации МО ГО "Сыктывкар" А.С.Шаманов, Заведующий отделом районного хозяйства администрации Эжвинского района МО ГО "Сыктывкар" Л.А.Симоненко
</t>
  </si>
  <si>
    <t>31.12.2025</t>
  </si>
  <si>
    <t>2.1.1</t>
  </si>
  <si>
    <t>Контрольное событие 2. Проведены плановые и внеплановые проверки по муниципальному дорожному контролю</t>
  </si>
  <si>
    <t xml:space="preserve">Начальник отдела контроля за содержанием и эксплуатацией улично-дорожной сети УДИТиС администрации МО ГО "Сыктывкар" А.С.Шаманов, Заведующий отделом районного хозяйства администрации Эжвинского района МО ГО "Сыктывкар" Л.А.Симоненко
</t>
  </si>
  <si>
    <t>За 1 квартал 2025 года проведено 6 проверок санитарного состояния улично-дорожной сети и тротуаров Эжвинского района МО ГО «Сыктывкар»</t>
  </si>
  <si>
    <t>Основное мероприятие 1.2.1. Содержание улично-дорожной сети</t>
  </si>
  <si>
    <t>3.1</t>
  </si>
  <si>
    <t>Мероприятие 1.2.1.1. Содержание автомобильных дорог, улиц</t>
  </si>
  <si>
    <t>Выполнены работы по очистке улично-дорожной сети, тротуаров, стоянок для а/транспорта, остановочных комплексов от снега, наледи и другие виды работ на территории МО ГО «Сыктывкар» (включая Эжвинский район)</t>
  </si>
  <si>
    <t>3.1.1</t>
  </si>
  <si>
    <t>Контрольное событие 3. Подписаны акты о приемке выполненных работ, отчеты о проведенных мероприятиях</t>
  </si>
  <si>
    <t>3.2</t>
  </si>
  <si>
    <t xml:space="preserve">Мероприятие 1.2.1.2. Аварийный ремонт автомобильных дорог, улиц </t>
  </si>
  <si>
    <t>3.2.1</t>
  </si>
  <si>
    <t>Контрольное событие 4. Подписаны акты о приемке выполненных работ, отчеты о проведенных мероприятиях</t>
  </si>
  <si>
    <t>3.3</t>
  </si>
  <si>
    <t>Мероприятие 1.2.1.3. Оборудование и содержание понтонных переправ</t>
  </si>
  <si>
    <t xml:space="preserve">Начальник отдела контроля за содержанием и эксплуатацией улично-дорожной сети УДИТиС администрации МО ГО "Сыктывкар" А.С.Шаманов
</t>
  </si>
  <si>
    <t>Заключено соглашение № 4  31. 01.2025 г. о предоставлении из бюджета МО ГО «Сыктывкар» на 2025 год субсидии на частичное возмещение затрат, возникающих в результате содержания (обслуживания) и ремонта объектов улично-дорожной сети, ливневой канализации и объектов речного транспорта (в межнавигационный период)</t>
  </si>
  <si>
    <t>3.3.1</t>
  </si>
  <si>
    <t>Контрольное событие 5. Выполнены работы по установке и содержанию понтонных переправ</t>
  </si>
  <si>
    <t>Мероприятие 1.2.1.4.  Подготовительные мероприятия  по приобретению и установке понтонного моста через р. Вычегда</t>
  </si>
  <si>
    <t>Начальник отдела контроля за содержанием и эксплуатацией инфраструктуры городского хозяйства УЖКХ администрации МО ГО "Сыктывкар" А.А. Телегин</t>
  </si>
  <si>
    <t>Контрольное событие 18. Выполнение подготовительных мероприятий по приобретению и установке понтонного моста через р. Вычегда</t>
  </si>
  <si>
    <t>3.4</t>
  </si>
  <si>
    <t xml:space="preserve">Мероприятие 1.2.1.4. Оборудование и содержание сезонных (временных) объектов улично-дорожной сети (ледовых переправ) </t>
  </si>
  <si>
    <t>558,9</t>
  </si>
  <si>
    <t>2129,4</t>
  </si>
  <si>
    <t>3.4.1</t>
  </si>
  <si>
    <t xml:space="preserve">Контрольное событие 6. Подписаны акты о приемке выполненных работ по оборудованию и содержанию ледовых переправ </t>
  </si>
  <si>
    <t>Основное мероприятие  1.2.2.2.Приведение в нормативное состояние улично-дорожной сети</t>
  </si>
  <si>
    <t>Первый заместитель руководителя администрации МО ГО "Сыктывкар" А.Г. Гонтарь; Руководитель администрации Эжвинского района МО ГО "Сыктывкар" С.В. Воронин</t>
  </si>
  <si>
    <t>24189,4</t>
  </si>
  <si>
    <t>4.1</t>
  </si>
  <si>
    <t>Мероприятие 1.2.2.2.1. Ремонт объектов улично-дорожной сети, снижение уровня перегрузки и ликвидации мест концентрации дорожно-транспортных происшествий на автомобильных дорогах местного значения и улицах, расположенных на территории городской агломерации г. Сыктывкара</t>
  </si>
  <si>
    <t>Начальник УДИТиС администрации МО ГО "Сыктывкар" Е.И. Колегов; начальник УЖК администрации МО ГО «Сыктывкар» Н.В. Дайновский; Заведующий отделом районного хозяйства администрации Эжвинского района МО ГО "Сыктывкар" Л.А. Симоненко</t>
  </si>
  <si>
    <t>4.1.1</t>
  </si>
  <si>
    <t>Контрольное событие 7. Подписаны акты о приемке выполненных работ по ремонту объектов улично-дорожной сети</t>
  </si>
  <si>
    <t>Начальник отдела контроля за содержанием и эксплуатацией улично-дорожной сети УДИТиС администрации МО ГО "Сыктывкар" А.С. Шаманов; И.о. начальника УЖК администрации МО ГО «Сыктывкар» О.Б. Бондаренко; Заведующий отделом районного хозяйства администрации Эжвинского района МО ГО "Сыктывкар" Л.А. Симоненко</t>
  </si>
  <si>
    <t>Основное мероприятие 1.2.3. Обеспечение доступности приоритетных объектов и услуг для инвалидов и других маломобильных групп населения</t>
  </si>
  <si>
    <t>Начальник УДИТиС администрации МО ГО "Сыктывкар" Е.И.Колегов</t>
  </si>
  <si>
    <t>5.1</t>
  </si>
  <si>
    <t>Мероприятие 1.2.3.1. Проведение мероприятий по ремонту объектов улично-дорожной сети с обеспечением доступности приоритетных объектов и услуг для инвалидов и других маломобильных групп населения</t>
  </si>
  <si>
    <t>Начальник отдела контроля за содержанием и эксплуатацией улично-дорожной сети УДИТиС администрации МО ГО "Сыктывкар" А.С.Шаманов</t>
  </si>
  <si>
    <t>5.1.1</t>
  </si>
  <si>
    <t>Контрольное событие 8. Подписаны акты о приемке выполненных работ с учетом требований по обеспечению доступности приоритетных объектов и услуг  для инвалидов и других маломобильных групп населения при проведении ремонта улично-дорожной сети</t>
  </si>
  <si>
    <t>Основное мероприятие 1.2.4. Строительство и реконструкция объектов дорожного хозяйства</t>
  </si>
  <si>
    <t>Начальник УДИТиС администрации МО ГО "Сыктывкар" Е.И.Колегов, Заведующий отделом районного хозяйства администрации Эжвинского района МО ГО "Сыктывкар" Л.А. Симоненко, Начальник УАГСиЗ администрации МО ГО "Сыктывкар" Е.В. Мартынова</t>
  </si>
  <si>
    <t>x</t>
  </si>
  <si>
    <t>Начальник УАГСиЗ администрации МО ГО "Сыктывкар" Е.В. Мартынова; и.о. начальника БУ "УКС МО ГО "Сыктывкар" Е.В. Демина</t>
  </si>
  <si>
    <t>Заместитель начальника УДИТиС администрации МО ГО "Сыктывкар" Б.Н.Зимин</t>
  </si>
  <si>
    <t>заключен МК №55/2022 от 31.10.2022 на выполнение работ по разработке проектно-сметной документации на строительство автомобильной дороги общего пользования местного значения "Заезд от парковки телецентра в микрорайоне Орбита до границы земельного участка ГУДО РК "Республиканский центр экологического образования (вдоль Октябрьского проспекта)"</t>
  </si>
  <si>
    <t>Подпрограмма 2. "Повышение безопасности дорожного движения на территории МО ГО "Сыктывкар"</t>
  </si>
  <si>
    <t xml:space="preserve">Основное мероприятие 2.1.1. Обеспечение надлежащего функционирования объектов регулирования дорожного движения на улично-дорожной сети  </t>
  </si>
  <si>
    <t>Мероприятие 2.1.1.1. Содержание светофорных объектов, установка, замена и содержание дорожных знаков и других средств регулирования дорожного движения</t>
  </si>
  <si>
    <t>Контрольное событие 11. Проведены работы по содержанию светофорных объектов, установке, замене и содержанию дорожных знаков и других средств регулирования дорожного движения</t>
  </si>
  <si>
    <t>Начальник отдела контроля за содержанием и эксплуатацией улично-дорожной сети УДИТиС администрации МО ГО "Сыктывкар" А.С.Шаманов;
Заведующий отделом районного хозяйства администрации Эжвинского района МО ГО "Сыктывкар" Л.А.Симоненко</t>
  </si>
  <si>
    <t xml:space="preserve">Основное мероприятие 2.1.2. Осуществление мероприятий, направленных на совершенствование улично-дорожной сети и организацию движения транспортных средств и пешеходов </t>
  </si>
  <si>
    <t>300,00</t>
  </si>
  <si>
    <t>Мероприятие 2.1.2.1. Проведение мероприятий, способствующих повышению безопасности дорожного движения</t>
  </si>
  <si>
    <t>Контрольное событие 12. Выполнены работы по установке ограждений, светофорных объектов; модернизации светофорных объектов и др.</t>
  </si>
  <si>
    <t>3.</t>
  </si>
  <si>
    <t xml:space="preserve">Основное мероприятие 2.1.3. Организация работ по нанесению дорожной разметки на улично-дорожной сети </t>
  </si>
  <si>
    <t>Начальник УДИТиС администрации МО ГО "Сыктывкар" Е.И.Колегов;
Заведующий отделом районного хозяйства администрации Эжвинского района МО ГО "Сыктывкар" Л.А.Симоненко</t>
  </si>
  <si>
    <t>14375,5</t>
  </si>
  <si>
    <t>Мероприятие 2.1.3.1. Нанесение дорожной разметки на улично-дорожной сети МО ГО "Сыктывкар"</t>
  </si>
  <si>
    <t xml:space="preserve"> сч.7 от 20.02.24 субсидия на частич.возмещ.затрат на содерж. улиц, дорог, переданных из казны МО ГО Сыктывкар </t>
  </si>
  <si>
    <t>Контрольное событие 13. Подписан акт выполненных работ</t>
  </si>
  <si>
    <t>4.</t>
  </si>
  <si>
    <t>Основное мероприятие 2.2.1. Оснащение образовательных организаций оборудованием и материалами, позволяющими в игровой форме формировать навыки безопасного поведения на улично-дорожной сети</t>
  </si>
  <si>
    <t>Начальник отдела обеспечения комплексной безопасности Управления дошкольного образования администрации МО ГО «Сыктывкар» М.И. Ганов</t>
  </si>
  <si>
    <t>Мероприятие 2.2.1.1. Обследование условий в образовательных учреждениях, необходимых для формирования навыков безопасного поведения на улично-дорожной сети</t>
  </si>
  <si>
    <t>58 образовательных организаций оснащены оборудованием и материалами, позволяющими в игровой форме формировать навыки безопасного поведения на улично-дорожной сети</t>
  </si>
  <si>
    <t>Контрольное событие 14. Проведены обследования (совместно с ГИБДД)</t>
  </si>
  <si>
    <t>Основное мероприятие 2.2.2. Проведение конкурсов и соревнований, направленных на развитие навыков безопасного поведения детей на улице</t>
  </si>
  <si>
    <t>Мероприятие 2.2.2.1. Выполнение плана проведения конкурсов и соревнований, направленных на развитие навыков безопасного поведения детей на улице</t>
  </si>
  <si>
    <t>Контрольное событие 15. Утверждены итоги конкурсов и соревнований, направленных на развитие навыков безопасного поведения детей на улице</t>
  </si>
  <si>
    <t xml:space="preserve">В каждой возрастной группе организованы соревнования, конкурсы, профилактические беседы и практические занятия, в т.ч. при участии сотрудников ОГИБДД УМВД России по г.Сыктывкар.                                                        С 10.02.2025 по 14.02.2025 г проведено профилактическое мероприятие «Автокресло-детям». В рамках  мероприятия во всех образовательных организациях проведены занятия с воспитанниками, организована совместная работа родительских инициативных групп «Родительский патруль». С 06.03.2025 по 14.03.2025 г. проведено профилактическое мероприятие «Дети и дорога».                                          Профилактические мероприятие\я «Автокресло — детям» и   «Дети и дорога» проведены в 58 образовательных организациях.     </t>
  </si>
  <si>
    <t>Подпрограмма 3. "Повышение качества предоставления транспортных услуг на территории МО ГО "Сыктывкар"</t>
  </si>
  <si>
    <t>Основное мероприятие 3.1.1.1. Организация муниципальных регулярных перевозок пассажиров и багажа автомобильным транспортом</t>
  </si>
  <si>
    <t>Мероприятие 3.1.1.1.1.Осуществление регулярных перевозок по регулируемым тарифам пассажиров и багажа по муниципальным маршрутам</t>
  </si>
  <si>
    <t>Заместитель начальника УДИТиС администрации МО ГО "Сыктывкар" Б.Н.Зимин, Заведующий отделом районного хозяйства администрации Эжвинского района МО ГО "Сыктывкар" Л.А.Симоненко</t>
  </si>
  <si>
    <t>Контрольное событие 16. Выполнены перевозчиками работы, связанные с осуществлением регулярных перевозок по регулируемым тарифам пассажиров и багажа по муниципальным маршрутам</t>
  </si>
  <si>
    <t>1.1.2</t>
  </si>
  <si>
    <t>Контрольное событие 17. Выданы перевозчиками карты маршрутов об осуществлении перевозок</t>
  </si>
  <si>
    <t>выполнено в срок</t>
  </si>
  <si>
    <t xml:space="preserve">Заместитель начальника УДИТиС администрации МО ГО "Сыктывкар" Б.Н.Зимин, Заведующий отделом районного хозяйства администрации Эжвинского района МО ГО "Сыктывкар" Л.А.Симоненко
</t>
  </si>
  <si>
    <t>по мере необходимости</t>
  </si>
  <si>
    <t>За 1 квартал 2025 года выдано 56 карт маршрута</t>
  </si>
  <si>
    <t>1.2</t>
  </si>
  <si>
    <t>Мероприятие 3.1.1.1.2. Осуществление перевозок пассажиров и багажа по заказу</t>
  </si>
  <si>
    <t>1.2.1</t>
  </si>
  <si>
    <t>Контрольное событие 18. Выполнены перевозчиками работы, связанные с осуществлением перевозок пассажиров и багажа по заказу</t>
  </si>
  <si>
    <t>1.2.2</t>
  </si>
  <si>
    <t>Контрольное событие 19. Выданы перевозчиками заявки для осуществлении перевозок</t>
  </si>
  <si>
    <t>2.</t>
  </si>
  <si>
    <t>Основное мероприятие 3.2.1. Организация муниципальных перевозок внутренним водным транспортом</t>
  </si>
  <si>
    <t>Мероприятие 3.2.1.1. Организация контроля за осуществлением  пассажирских и грузовых перевозок (общественным внутренним водным транспортом) на территории МО ГО "Сыктывкар"</t>
  </si>
  <si>
    <t>Контрольное событие 20. Разработан и утвержден порядок организации пассажирских и грузовых перевозок внутренним водным транспортом в период навигации текущего года на территории МО ГО "Сыктывкар"</t>
  </si>
  <si>
    <t>2.1.2</t>
  </si>
  <si>
    <t>Контрольное событие 21. Организован контроль за соблюдением порядка организации пассажирских и грузовых перевозок внутренним водным транспортом в период текущего года на территории МО ГО "Сыктывкар"</t>
  </si>
  <si>
    <t>2.2</t>
  </si>
  <si>
    <t>Мероприятие 3.2.1.2. Возмещение недополученных доходов и затрат организациям, осуществляющим перевозку граждан и транспортных средств  на территории МО ГО "Сыктывкар" внутренним водным транспортом</t>
  </si>
  <si>
    <t>Разработан и проходит стадию согласования проект порядка предоставления в 2025 году субсидии на возмещение недополученных доходов и затрат организациям, осуществляющим перевозки внутренним водным транспортом на территории МО ГО «Сыктывкар»</t>
  </si>
  <si>
    <t>2.2.1</t>
  </si>
  <si>
    <t>Контрольное событие 22. Подготовлены проекты муниципальных правовых документов в рамках реализации мероприятия</t>
  </si>
  <si>
    <t>Заместитель начальника УДИТиС администрации МО ГО "Сыктывкар" Е.С. Исаева</t>
  </si>
  <si>
    <t>2.2.2</t>
  </si>
  <si>
    <t>Контрольное событие 23. Предоставлена субсидия на частичное возмещение недополученных доходов и затрат перевозчиков (своевременную проверку предоставленных документов, перечисление средств бюджета МО ГО "Сыктывкар", соблюдение порядка предоставления субсидии)</t>
  </si>
  <si>
    <t>3,4 квартал</t>
  </si>
  <si>
    <t xml:space="preserve">Подпрограмма 4. "Обеспечение создания условий для реализации муниципальной программы"     </t>
  </si>
  <si>
    <t>Первый заместитель руководителя администрации МО ГО "Сыктывкар" А.А. Можегов; Руководитель администрации Эжвинского района МО ГО "Сыктывкар" С.В. Воронин</t>
  </si>
  <si>
    <t>22099,9</t>
  </si>
  <si>
    <t>Основное мероприятие 4.1.1. Обеспечение функций муниципальных органов, в том числе территориальных органов</t>
  </si>
  <si>
    <t>1.2.</t>
  </si>
  <si>
    <t>Основное мероприятие 4.1.2. Реализация прочих функций, связанных с муниципальным управлением</t>
  </si>
  <si>
    <t>Заместитель руководителя администрации Эжвинского района МО ГО "Сыктывкар" Т.А.Таскаева;
Начальник УДИТиС администрации МО ГО "Сыктывкар" Е.И.Колегов</t>
  </si>
  <si>
    <t>2,4</t>
  </si>
  <si>
    <t>Основное мероприятие 5.1.3. Обеспечение деятельности (оказания услуг) муниципальных учреждений (организаций)</t>
  </si>
  <si>
    <t>Начальник УЖКХ администрации МО ГО "Сыктывкар" А.Г. Гонтарь; Заместитель руководителя администрации Эжвинского района МО ГО "Сыктывкар" Т.А. Таскаева; Начальник УДИТиС администрации МО ГО "Сыктывкар" А.В. Лозовой</t>
  </si>
  <si>
    <t>Показатели муниципальной программы достигнуты</t>
  </si>
  <si>
    <t>Муниципальная программа МО ГО "Сыктывкар" "Развитие транспортной системы" (ИТОГО)</t>
  </si>
  <si>
    <t xml:space="preserve">Квартальная форма Мониторинга реализации муниципальной программы МО ГО "Сыктывкар" "Развитие транспортной системы" на 2023 год   </t>
  </si>
  <si>
    <t>Расходы на реализацию основного мероприятия, мероприятия программы, тыс. руб. (за I квартал)</t>
  </si>
  <si>
    <t>Начальник УДИТиС администрации МО ГО "Сыктывкар" А.В. Лозовой, Заведующий отделом районного хозяйства администрации Эжвинского района МО ГО "Сыктывкар" Л.А. Симоненко</t>
  </si>
  <si>
    <t>Начальник отдела контроля за содержанием и эксплуатацией улично-дорожной сети УДИТиС администрации МО ГО "Сыктывкар" А.А. Цывунин, Заведующий отделом районного хозяйства администрации Эжвинского района МО ГО "Сыктывкар" Л.А. Симоненко</t>
  </si>
  <si>
    <t>Контрольное событие 3. Выданы специальные разрешения на движение по автомобильным дорогам тяжеловесного и (или) крупногабаритного транспортного средства по маршрутам, проходящим по автомобильным дорогам местного значения в границах МО ГО "Сыктывкар"</t>
  </si>
  <si>
    <t>Начальник отдела контроля за содержанием и эксплуатацией улично-дорожной сети УДИТиС администрации МО ГО "Сыктывкар" А.А. Цывунин</t>
  </si>
  <si>
    <t>Контрольное событие 5. Подписаны акты о приемке выполненных работ, отчеты о проведенных мероприятиях</t>
  </si>
  <si>
    <t>Контрольное событие 6. Выполнены работы по установке и содержанию понтонных переправ</t>
  </si>
  <si>
    <t xml:space="preserve">Контрольное событие 7. Подписаны акты о приемке выполненных работ по оборудованию и содержанию ледовых переправ </t>
  </si>
  <si>
    <t>Основное мероприятие 1.2.2. Приведение в нормативное состояние улично-дорожной сети, в том числе в рамках реализации мероприятий регионального проекта "Дорожная сеть"</t>
  </si>
  <si>
    <t>Мероприятие 1.2.2.1. Ремонт объектов улично-дорожной сети, снижение уровня перегрузки и ликвидации мест концентрации дорожно-транспортных происшествий на автомобильных дорогах местного значения и улицах, расположенных на территории городской агломерации г. Сыктывкара</t>
  </si>
  <si>
    <t>Начальник УДИТиС администрации МО ГО "Сыктывкар" А.В. Лозовой; Заведующий отделом районного хозяйства администрации Эжвинского района МО ГО "Сыктывкар" Л.А. Симоненко</t>
  </si>
  <si>
    <t>Контрольное событие 8. Подписаны акты о приемке выполненных работ по ремонту объектов улично-дорожной сети</t>
  </si>
  <si>
    <t>Начальник отдела контроля за содержанием и эксплуатацией улично-дорожной сети УДИТиС администрации МО ГО "Сыктывкар" А.А. Цывунин; Заведующий отделом районного хозяйства администрации Эжвинского района МО ГО "Сыктывкар" Л.А. Симоненко</t>
  </si>
  <si>
    <t>Мероприятие 1.2.2.1.2. Подготовка проектной документации по объектам в соответствии с планом по приведению в нормативное состояние (ремонт) и благоустройству объектов улично-дорожной сети МО ГО "Сыктывкар"</t>
  </si>
  <si>
    <t>Контрольное событие 9. Подписаны акты об оказании услуг по разработке проектной документации по объектам в соответствии с планом по приведению в нормативное состояние (ремонт) и благоустройству объектов улично-дорожной сети МО ГО "Сыктывкар"</t>
  </si>
  <si>
    <t>Начальник УДИТиС администрации МО ГО "Сыктывкар" А.В. Лозовой</t>
  </si>
  <si>
    <t>Контрольное событие 10. Подписаны акты о приемке выполненных работ с учетом требований по обеспечению доступности приоритетных объектов и услуг  для инвалидов и других маломобильных групп населения при проведении ремонта улично-дорожной сети</t>
  </si>
  <si>
    <t>Заведующий отделом районного хозяйства администрации Эжвинского района МО ГО "Сыктывкар" Л.А. Симоненко, Начальник УАГСиЗ администрации МО ГО "Сыктывкар" Е.В. Мартынова</t>
  </si>
  <si>
    <t>Мероприятие 1.2.4.1. Реконструкция моста через р. Емвалька на автомобильной дороге от ул. Лесная до дачного общества "Панель"</t>
  </si>
  <si>
    <t>Начальник УАГСиЗ администрации МО ГО "Сыктывкар" Е.В. Мартынова; Начальник БУ "УКС МО ГО "Сыктывкар" А.А. Пытова</t>
  </si>
  <si>
    <t xml:space="preserve">Контрольное событие 11. Разработана проектно-сметная и рабочая документация с получением положительного заключения государственной экспертизы по объекту </t>
  </si>
  <si>
    <t>Мероприятие 1.2.4.2. Реконструкция улично-дорожной сети мкр. Ягкар п.г.т. Верхняя Максаковка г. Сыктывкар</t>
  </si>
  <si>
    <t>Контрольное событие 12. Выполнение строительно-монтажных работ участков улиц 7-я линия и 4-я Белоборская</t>
  </si>
  <si>
    <t>Мероприятие 1.2.4.3. Строительство подъездной дороги от ул.Весенняя до территории школы по адресу ул. 1-я линия, 4, мкр. Емваль Эжвинского района г. Сыктывкар, Республики Коми</t>
  </si>
  <si>
    <t>Всего</t>
  </si>
  <si>
    <t>Контрольное событие 13. Разработана и утверждена проектно-сметная документации для строительства нового участка дороги от территории школы до ул. Емвальская</t>
  </si>
  <si>
    <t>Контрольное событие 14. Разработана и утверждена проектно-сметная документации для реконструкции участка ул. Емвальская от ул. Весенняя до съезда к школе</t>
  </si>
  <si>
    <t>Контрольное событие 15. Выполнены строительно-монтажные работы по реконструкции подъездной дороги от ул. Весенняя до съезда к школе и строительству нового участка дороги от территории школы до ул. Емвальская</t>
  </si>
  <si>
    <t>Мероприятие 1.2.4.4. Строительство мостового сооружения в м. Алешино</t>
  </si>
  <si>
    <t>Контрольное событие 16. Разработана проектно-сметной и рабочая документация и получено положительное заключение государственной экспертизы по объекту</t>
  </si>
  <si>
    <t>Мероприятие 1.2.4.5. 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</si>
  <si>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r>
      <rPr>
        <sz val="12"/>
        <rFont val="Times New Roman"/>
        <family val="1"/>
        <charset val="204"/>
      </rPr>
      <t xml:space="preserve">Контрольное событие 17. </t>
    </r>
    <r>
      <rPr>
        <sz val="12"/>
        <color indexed="8"/>
        <rFont val="Times New Roman"/>
        <family val="1"/>
        <charset val="204"/>
      </rPr>
      <t>Выполнены строительно-монтажные работы по строительству ул. 1-я Линия</t>
    </r>
  </si>
  <si>
    <r>
      <rPr>
        <sz val="12"/>
        <rFont val="Times New Roman"/>
        <family val="1"/>
        <charset val="204"/>
      </rPr>
      <t xml:space="preserve">Мероприятие 1.2.4.6. </t>
    </r>
    <r>
      <rPr>
        <sz val="12"/>
        <color indexed="8"/>
        <rFont val="Times New Roman"/>
        <family val="1"/>
        <charset val="204"/>
      </rPr>
      <t xml:space="preserve">Квартал малоэтажной застройки м. Кочпон и м. Чит (1-я очередь): Подъездная дорога с асфальтобетонным покрытием к кварталу застройки (дорога, тротуары, освещение, ливневая канализация) </t>
    </r>
  </si>
  <si>
    <t>Контрольное событие 18. Выполнены строительно-монтажные работы по обустройству первого заезда (примыкания) от ул. Пермской к улице 65-летия Победы</t>
  </si>
  <si>
    <t>Мероприятие 1.2.4.7. Строительство автостоянки в районе дома № 65 по ул. Советская, в т.ч. ПИР</t>
  </si>
  <si>
    <r>
      <rPr>
        <sz val="12"/>
        <rFont val="Times New Roman"/>
        <family val="1"/>
        <charset val="204"/>
      </rPr>
      <t xml:space="preserve">Контрольное событие 19. </t>
    </r>
    <r>
      <rPr>
        <sz val="12"/>
        <color indexed="8"/>
        <rFont val="Times New Roman"/>
        <family val="1"/>
        <charset val="204"/>
      </rPr>
      <t>Выполнены строительно-монтажные работы по объекту</t>
    </r>
  </si>
  <si>
    <t>Мероприятие 1.2.4.8. Реконструкция улицы Лесной от пересечения с улицей Островского до пересечения с автодорогой от ул. Лесной до дачного общества "Панель" и автодороги от ул. Лесной до дачного общества "Панель"</t>
  </si>
  <si>
    <t>Заведующий отделом районного хозяйства администрации Эжвинского района МО ГО "Сыктывкар" Л.А. Симоненко</t>
  </si>
  <si>
    <t>Контрольное событие 20. Строительно-монтажные работы по объекту выполнены в полном объеме, в соответствии с разработанной проектной документацией и заключенным контрактом</t>
  </si>
  <si>
    <t>Мероприятие 1.2.4.9. Реконструкция автодороги "Сыктывкар - Эжвинский район", на участке от моста через р. Човью до ул. Славы г. Сыктывкара</t>
  </si>
  <si>
    <t>Контрольное событие 21. Разработана проектно-сметной и рабочая документации и получено положительное заключение государственной экспертизы по объекту</t>
  </si>
  <si>
    <t>Основное мероприятие 1.2.5. Инициативные проекты</t>
  </si>
  <si>
    <t>Мероприятие 1.2.5.1. Выполнение работ по реализации народных проектов (наказов избирателей)</t>
  </si>
  <si>
    <t>Контрольное событие 22. Выполнены работы</t>
  </si>
  <si>
    <t>1133,2</t>
  </si>
  <si>
    <t>Контрольное событие 23. Проведены работы по содержанию светофорных объектов, установке, замене и содержанию дорожных знаков и других средств регулирования дорожного движения</t>
  </si>
  <si>
    <t>Контрольное событие 24. Выполнены работы по установке искусственных неровностей для принудительного снижения скорости движения транспортных средств, ограждений, светофорных объектов; переоборудованию пешеходных переходов, существующих остановочных комплексов; модернизации светофорных объектов и др.</t>
  </si>
  <si>
    <t>1675,5</t>
  </si>
  <si>
    <t>Контрольное событие 25. Выполнены работы по нанесению дорожной разметки на улично-дорожной сети МО ГО "Сыктывкар"</t>
  </si>
  <si>
    <r>
      <rPr>
        <sz val="12"/>
        <rFont val="Times New Roman"/>
        <family val="1"/>
        <charset val="204"/>
      </rPr>
      <t xml:space="preserve">Начальник Управления образования администрации МО ГО "Сыктывкар" </t>
    </r>
    <r>
      <rPr>
        <sz val="12"/>
        <color indexed="10"/>
        <rFont val="Times New Roman"/>
        <family val="1"/>
        <charset val="204"/>
      </rPr>
      <t>О.Ю. Бригида</t>
    </r>
  </si>
  <si>
    <t>Консультант Управления образования администрации МО ГО "Сыктывкар" К.А. Филимонов</t>
  </si>
  <si>
    <t>Контрольное событие 26. Проведены обследования (совместно с ГИБДД)</t>
  </si>
  <si>
    <t>Начальник Управления образования администрации МО ГО "Сыктывкар" О.Ю. Бригида</t>
  </si>
  <si>
    <t>Консультант Управления образования администрации МО ГО "Сыктывкар" К.А. Филимонов, директор МУ "ИМЦ" И.Н. Гузь</t>
  </si>
  <si>
    <t>Контрольное событие 27. Утверждены итоги конкурсов и соревнований, направленных на развитие навыков безопасного поведения детей на улице</t>
  </si>
  <si>
    <t>Консультант Управления образования администрации МО ГО "Сыктывкар" К.А. Филимонов, директор МУ "ИМЦ"  И.Н. Гузь</t>
  </si>
  <si>
    <t>Первый заместитель руководителя администрации МО ГО "Сыктывкар" А.А. Можегов,  Руководитель администрации Эжвинского района МО ГО "Сыктывкар" С.В. Воронин</t>
  </si>
  <si>
    <t>Основное мероприятие 3.1.1. Организация муниципальных регулярных перевозок пассажиров и багажа автомобильным транспортом</t>
  </si>
  <si>
    <t>Мероприятие 3.1.1.1. Осуществление регулярных перевозок по регулируемым тарифам пассажиров и багажа по муниципальным маршрутам</t>
  </si>
  <si>
    <t>Заместитель начальника УДИТиС администрации МО ГО "Сыктывкар" О.С. Южаков, Заведующий отделом районного хозяйства администрации Эжвинского района МО ГО "Сыктывкар" Л.А. Симоненко</t>
  </si>
  <si>
    <t>Контрольное событие 28. Выполнены перевозчиками работы, связанные с осуществлением регулярных перевозок по регулируемым тарифам пассажиров и багажа по муниципальным маршрутам</t>
  </si>
  <si>
    <t>Контрольное событие 29. Выданы перевозчиками свидетельства, карты маршрутов об осуществлении перевозок</t>
  </si>
  <si>
    <t>Мероприятие 3.1.1.2. Частичная компенсация затрат по уплате лизинговых (сублизинговых) платежей за автобусы на газомоторном топливе, оборудованные для перевозки маломобильных групп населения и получаемые организациями автомобильного транспорта по договорам финансовой аренды (лизинга, сублизинга)</t>
  </si>
  <si>
    <t>Заместитель начальника УДИТиС администрации МО ГО "Сыктывкар" О.С. Южаков</t>
  </si>
  <si>
    <t>Контрольное событие 30. Подготовлены проекты муниципальных правовых документов в рамках реализации мероприятия при поступлении средств из республиканского бюджета Республики Коми</t>
  </si>
  <si>
    <t>Контрольное событие 31. Предоставлена субсидия на частичное возмещение недополученных доходов и затрат перевозчиков (своевременную проверку предоставленных документов, перечисление средств бюджета МО ГО "Сыктывкар", соблюдение порядка предоставления субсидии)</t>
  </si>
  <si>
    <t>Основное мероприятие 3.1.2. Содействие энергосбережению и повышению энергетической эффективности</t>
  </si>
  <si>
    <t>Мероприятие 3.1.2.1. Использование при осуществлении регулярных перевозок по регулируемым тарифам пассажиров и багажа по муниципальным маршрутам  автобусов на газомоторном топливе (в том числе приспособленных для перевозки маломобильных групп населения)</t>
  </si>
  <si>
    <t>Контрольное событие 32. Предоставлен документ Перевозчиком, осуществляющим регулярные перевозки по регулируемым тарифам пассажиров и багажа по муниципальным маршрутам, об использовании не менее 20 ед. автобусов на газомоторном топливе (в том числе приспособленных для перевозки маломобильных групп населения)</t>
  </si>
  <si>
    <t xml:space="preserve"> Начальник УДИТиС администрации МО ГО "Сыктывкар" А.В. Лозовой</t>
  </si>
  <si>
    <t>Мероприятие 3.2.2.1. Организация контроля за осуществлением  пассажирских и грузовых перевозок (общественным внутренним водным транспортом) на территории МО ГО "Сыктывкар"</t>
  </si>
  <si>
    <t>Контрольное событие 33. Разработан и утвержден порядок организации пассажирских и грузовых перевозок внутренним водным транспортом в период навигации текущего года на территории МО ГО "Сыктывкар"</t>
  </si>
  <si>
    <t>Контрольное событие 34. Организован контроль за соблюдением порядка организации пассажирских и грузовых перевозок внутренним водным транспортом в период текущего года на территории МО ГО "Сыктывкар"</t>
  </si>
  <si>
    <t>Мероприятие 3.2.2.2. Возмещение недополученных доходов и затрат организациям, осуществляющим перевозку граждан и транспортных средств  на территории МО ГО "Сыктывкар" внутренним водным транспортом</t>
  </si>
  <si>
    <t>Контрольное событие 35. Подготовлены проекты муниципальных правовых документов в рамках реализации мероприятия</t>
  </si>
  <si>
    <t>Контрольное событие 36. Предоставлена субсидия на частичное возмещение недополученных доходов и затрат перевозчиков (своевременную проверку предоставленных документов, перечисление средств бюджета МО ГО "Сыктывкар", соблюдение порядка предоставления субсидии)</t>
  </si>
  <si>
    <t xml:space="preserve"> Заместитель руководителя администрации Эжвинского района МО ГО "Сыктывкар" Т.А. Таскаева; Начальник УДИТиС администрации МО ГО "Сыктывкар" А.В. Лозовой</t>
  </si>
  <si>
    <t>119123,40</t>
  </si>
  <si>
    <t>50491,80</t>
  </si>
  <si>
    <t>68631,60</t>
  </si>
  <si>
    <t>Э = ((ВМ / М) + (ВК / К) + (ОС / С)) / 3 x 100, (где Э — эффективность; ВМ - выполненные мероприятия в отчетном периоде; М - мероприятия, включенные в план реализации муниципальной программы, всего в отчетном периоде; ВК - выполненные контрольные события за отчетный квартал; К — контрольные события, включенные в план реализации муниципальной программы, всего в отчетном периоде; ОС - объем освоенных денежных средств за отчетный квартал; С - общий объем средств, предусмотренный на реализацию муниципальной программы на текущий год.)</t>
  </si>
  <si>
    <t>Расходы на реализацию основного мероприятия, мероприятия программы, тыс. руб.  (за I квартал)</t>
  </si>
  <si>
    <t>107370</t>
  </si>
  <si>
    <t>6000</t>
  </si>
  <si>
    <t>19000</t>
  </si>
  <si>
    <t>31639,2</t>
  </si>
  <si>
    <t>22278,7</t>
  </si>
  <si>
    <t>7452,10</t>
  </si>
  <si>
    <t>107370,00</t>
  </si>
  <si>
    <t>375052,20</t>
  </si>
  <si>
    <t>13913,7</t>
  </si>
  <si>
    <t>342450,20</t>
  </si>
  <si>
    <t>12000</t>
  </si>
  <si>
    <t>4000</t>
  </si>
  <si>
    <t>2618,30</t>
  </si>
  <si>
    <t>558,90</t>
  </si>
  <si>
    <t>2129,40</t>
  </si>
  <si>
    <t>23429,40</t>
  </si>
  <si>
    <t>339508,20</t>
  </si>
  <si>
    <t>3429,40</t>
  </si>
  <si>
    <t>20000</t>
  </si>
  <si>
    <t>9157,60</t>
  </si>
  <si>
    <t>9866,70</t>
  </si>
  <si>
    <t>5500,0 Подъезд к с/т м.Дырнос</t>
  </si>
  <si>
    <t>11500</t>
  </si>
  <si>
    <t>12700</t>
  </si>
  <si>
    <t>69 182,0</t>
  </si>
  <si>
    <t>40000,00</t>
  </si>
  <si>
    <t>22 097,5</t>
  </si>
  <si>
    <t>1048340,90</t>
  </si>
  <si>
    <t>423162,8</t>
  </si>
  <si>
    <t>625178,10</t>
  </si>
  <si>
    <t xml:space="preserve"> Работы по содержанию ледовых переправ проводятся в соответствии с муниципальным контрактом № 144/2024 от 03.12.2024 г.</t>
  </si>
  <si>
    <r>
      <t xml:space="preserve">На территории Сыктывкара </t>
    </r>
    <r>
      <rPr>
        <sz val="14"/>
        <rFont val="Times New Roman"/>
        <family val="1"/>
        <charset val="204"/>
      </rPr>
      <t xml:space="preserve">перевезенных пассажиров составило 5 971,9 тыс. чел., </t>
    </r>
    <r>
      <rPr>
        <sz val="14"/>
        <color indexed="8"/>
        <rFont val="Times New Roman"/>
        <family val="1"/>
        <charset val="204"/>
      </rPr>
      <t>в том числе в Эжвинском районе</t>
    </r>
    <r>
      <rPr>
        <sz val="14"/>
        <rFont val="Times New Roman"/>
        <family val="1"/>
        <charset val="204"/>
      </rPr>
      <t xml:space="preserve"> перевезено 231,8 тыс. пассажиров. </t>
    </r>
  </si>
  <si>
    <t>Разработан и проходит стадию согласования проект порядка организации пассажирских и грузовых перевозок внутренним водным транспортом в период навигации текущего года на территории МО ГО "Сыктывкар"</t>
  </si>
  <si>
    <t>Заместитель руководителя администрации Эжвинского района МО ГО "Сыктывкар" Т.А.Таскаева; Начальник УДИТиС администрации МО ГО "Сыктывкар" Е.И.Колегов</t>
  </si>
  <si>
    <r>
      <t xml:space="preserve">Эффективность реализации муниципальной программы МО ГО "Сыктывкар" "Развитие транспортной системы" за 1 квартал 2025 года </t>
    </r>
    <r>
      <rPr>
        <sz val="14"/>
        <color indexed="60"/>
        <rFont val="Times New Roman"/>
        <family val="1"/>
        <charset val="204"/>
      </rPr>
      <t xml:space="preserve">  </t>
    </r>
  </si>
  <si>
    <t>6</t>
  </si>
  <si>
    <t xml:space="preserve">*Мероприятие  1.2.4.1. Обеспечение земельных участков инфраструктурой мкр. Емваль (внутримикрорайонные улицы, проезды и уличное освещение, противопожарное водоснабжение) будет исключено из распоряжения администрации МО ГО "Сыктывкар" от 09.04.2025 N 179-р "Об утверждении Плана реализации муниципальной программы МО ГО "Сыктывкар" "Развитие транспортной системы" на 2025 год" </t>
  </si>
  <si>
    <t>6.1</t>
  </si>
  <si>
    <t>Мероприятие 1.2.4.1. 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</si>
  <si>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не актуально</t>
  </si>
  <si>
    <t>Начальник УАГСиЗ администрации МО ГО "Сыктывкар" Е.В.Мартынова;
Начальник БУ "УКС МО ГО "Сыктывкар" А.А.Пытова</t>
  </si>
  <si>
    <t>6.1.1</t>
  </si>
  <si>
    <t>Контрольное событие 9. Подписан акт приемки законченного строительством объекта по ул. Центральная</t>
  </si>
  <si>
    <t>6.1.2</t>
  </si>
  <si>
    <t>Контрольное событие 10. Подписан акт выполненных работ по строительству водопропускного сооружения по ул.7 линия</t>
  </si>
  <si>
    <t>Начальник УАГСиЗ администрации МО ГО "Сыктывкар" Е.В. Мартынова; начальник БУ "УКС МО ГО "Сыктывкар" А.А. Пытова</t>
  </si>
  <si>
    <t>Мероприятие. Реконструкция моста через р. Емвалька на автомобильной дороге от ул. Лесная до дачного общества "Панель"</t>
  </si>
  <si>
    <t>Работы по муниципальному контракту №88-24 от 26.11.2024  на  выполнение работ по устройству сетей наружного освещения (в рамках капитального ремонта автомобильной дороги "Промышленный узел "Дырнос" - промышленный узел "Южный") выполнены и оплачены в полном объеме  (26.03.2025).</t>
  </si>
  <si>
    <t>Заключен контракт на выполнение работ по устройству и содержанию ледовых переправ на территории МО ГО «Сыктывкар» в районе м. Алешино, пос. Трехозерка, ул. Тентюковской</t>
  </si>
  <si>
    <t xml:space="preserve">Начальник УАГСиЗ администрации МО ГО "Сыктывкар" Е.В.Мартынова;
Начальник БУ "УКС МО ГО "Сыктывкар" А.А.Пытова
</t>
  </si>
  <si>
    <t xml:space="preserve">*Мероприятие.  Реконструкция моста через р. Емвалька на автомобильной дороге от ул. Лесная до дачного общества "Панель" будет включено в распоряжение администрации МО ГО "Сыктывкар" от 09.04.2025 N 179-р "Об утверждении Плана реализации муниципальной программы МО ГО "Сыктывкар" "Развитие транспортной системы" на 2025 год" </t>
  </si>
  <si>
    <t>7.1</t>
  </si>
  <si>
    <t>В 2025 г. заключен договор на разработку проекта освоения лесов и прохождение государственной экспертизы в порядке, установленном упалномоченным федеральным органом исполнительной власти на 50,0 тыс. рублей. Оплачен 30 % аванс в сумме 15,0 тыс. рублей. Работы планируется выполнить в течении 150 календарных дней.</t>
  </si>
  <si>
    <t>Контрольное событие. Разработка проекта освоения лесов</t>
  </si>
  <si>
    <r>
      <t xml:space="preserve">*Мероприятие. </t>
    </r>
    <r>
      <rPr>
        <sz val="14"/>
        <color indexed="8"/>
        <rFont val="Times New Roman"/>
        <family val="1"/>
        <charset val="204"/>
      </rPr>
      <t xml:space="preserve"> Выполнение работ по проведению инженерных изысканий и разработке проектно-сметной и рабочей документации на реконструкцию автомобильной дороги общего пользования местного значения "Сыктывкар - Эжвинский район" будет включено в распоряжение администрации МО ГО "Сыктывкар" от от 09.04.2025 N 179-р "Об утверждении Плана реализации муниципальной программы МО ГО "Сыктывкар" "Развитие транспортной системы" на 2025 год"</t>
    </r>
  </si>
  <si>
    <t xml:space="preserve">Мероприятие. Выполнение работ по проведению инженерных изысканий и разработке проектно-сметной и рабочей документации на реконструкцию автомобильной дороги общего пользования местного значения "Сыктывкар - Эжвинский район" </t>
  </si>
  <si>
    <t>8.1</t>
  </si>
  <si>
    <t>Проведена государственная экспертиза  проектной документации и результатов инженерных изысканий, включая проверку достоверности определения сметной стоимости по объекту капитального строительства  "Реконструкция автомобильной дороги общего пользования местного значения "Сыктывкар-Эжвинский район" на участке: начало участка км 10+660, конец участка км 14-550"</t>
  </si>
  <si>
    <r>
      <t xml:space="preserve">*Мероприятие. </t>
    </r>
    <r>
      <rPr>
        <sz val="14"/>
        <color indexed="8"/>
        <rFont val="Times New Roman"/>
        <family val="1"/>
        <charset val="204"/>
      </rPr>
      <t>Заезд от парковки телецентра в микрорайоне Орбита до границы земельного участка ГУДО РК "Республиканский центр экологического образования" (вдоль Октябрьского проспекта) будет включено в распоряжение администрации МО ГО "Сыктывкар" от от 09.04.2025 N 179-р "Об утверждении Плана реализации муниципальной программы МО ГО "Сыктывкар" "Развитие транспортной системы" на 2025 год"</t>
    </r>
  </si>
  <si>
    <t>9.1</t>
  </si>
  <si>
    <t>Контрольное событие. Разработка проекта по объекту "Реконструкция автомобильной дороги общего пользования местного значения "Сыктывкар-Эжвинский район" на участке: начало участка км 10+660, конец участка км 14-550"</t>
  </si>
  <si>
    <t>Мероприятие.. Заезд от парковки телецентра в микрорайоне Орбита до границы земельного участка ГУДО РК "Республиканский центр экологического образования" (вдоль Октябрьского проспекта)</t>
  </si>
  <si>
    <t xml:space="preserve">Контрольное событие. Разработка проектно-сметной  документации на строительство </t>
  </si>
  <si>
    <t>установлено дорожных знаков-150 ед.,заменено дорожных знаков — 104 ед.в рамках соглашения о предоставлении из бюджета МО ГО «Сыктывкар» на 2025 год субсидии на частичное возмещение затрат, возникающих в результате содержания (обслуживания) и ремонта объектов улично-дорожной сети, переданных из казны  МО ГО «Сыктывкар» от 28.01.2025 №2</t>
  </si>
  <si>
    <t xml:space="preserve">Заключены контракты № 7/2025 от 30.01.2025; № 12/2025 от 28.02.2025 на фрахтование транспортных средств для оказания услуг по перевозке неопределенного круга лиц </t>
  </si>
  <si>
    <r>
      <t xml:space="preserve"> Эффективность = Э = ((ВК / К) + (ОС / С)) / 2 x 100 = (1/23 )+(308318,2/1 804 570,60)/2*100= 10,71 %
Муниципальная программа является </t>
    </r>
    <r>
      <rPr>
        <sz val="14"/>
        <color indexed="57"/>
        <rFont val="Times New Roman"/>
        <family val="1"/>
        <charset val="204"/>
      </rPr>
      <t xml:space="preserve">Эффективной </t>
    </r>
    <r>
      <rPr>
        <sz val="14"/>
        <rFont val="Times New Roman"/>
        <family val="1"/>
        <charset val="204"/>
      </rPr>
      <t>по итогам реализации за 1 квартал 2025 года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</si>
</sst>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&quot;   &quot;"/>
    <numFmt numFmtId="166" formatCode="dd/mm/yy"/>
    <numFmt numFmtId="167" formatCode="#,##0.0000"/>
    <numFmt numFmtId="168" formatCode="#,###.00"/>
    <numFmt numFmtId="169" formatCode="\ * #,##0.00&quot;    &quot;;\-* #,##0.00&quot;    &quot;;\ * \-#&quot;    &quot;;\ @\ "/>
  </numFmts>
  <fonts count="23">
    <font>
      <sz val="11"/>
      <color indexed="8"/>
      <name val="Calibri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trike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59"/>
      <name val="Times New Roman"/>
      <family val="1"/>
      <charset val="204"/>
    </font>
    <font>
      <b/>
      <strike/>
      <sz val="12"/>
      <color indexed="10"/>
      <name val="Times New Roman"/>
      <family val="1"/>
      <charset val="204"/>
    </font>
    <font>
      <sz val="11"/>
      <color indexed="8"/>
      <name val="Calibri"/>
      <charset val="204"/>
    </font>
    <font>
      <i/>
      <sz val="14"/>
      <color indexed="8"/>
      <name val="Times New Roman"/>
      <family val="1"/>
      <charset val="204"/>
    </font>
    <font>
      <strike/>
      <sz val="14"/>
      <color indexed="10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sz val="14"/>
      <color indexed="57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6"/>
      </patternFill>
    </fill>
    <fill>
      <patternFill patternType="solid">
        <fgColor indexed="47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47"/>
      </patternFill>
    </fill>
    <fill>
      <patternFill patternType="solid">
        <fgColor indexed="50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51"/>
        <bgColor indexed="52"/>
      </patternFill>
    </fill>
    <fill>
      <patternFill patternType="solid">
        <fgColor indexed="52"/>
        <bgColor indexed="29"/>
      </patternFill>
    </fill>
    <fill>
      <patternFill patternType="solid">
        <fgColor indexed="46"/>
        <bgColor indexed="47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5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5">
    <xf numFmtId="0" fontId="0" fillId="0" borderId="0"/>
    <xf numFmtId="169" fontId="2" fillId="0" borderId="0" applyBorder="0" applyProtection="0"/>
    <xf numFmtId="9" fontId="18" fillId="0" borderId="0" applyBorder="0" applyProtection="0"/>
    <xf numFmtId="0" fontId="1" fillId="0" borderId="0"/>
    <xf numFmtId="0" fontId="2" fillId="0" borderId="0"/>
  </cellStyleXfs>
  <cellXfs count="481">
    <xf numFmtId="0" fontId="0" fillId="0" borderId="0" xfId="0"/>
    <xf numFmtId="0" fontId="0" fillId="0" borderId="0" xfId="0" applyNumberFormat="1" applyAlignment="1" applyProtection="1"/>
    <xf numFmtId="0" fontId="3" fillId="0" borderId="0" xfId="0" applyNumberFormat="1" applyFont="1" applyAlignment="1" applyProtection="1">
      <alignment horizontal="center" vertical="top"/>
    </xf>
    <xf numFmtId="0" fontId="3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top"/>
    </xf>
    <xf numFmtId="4" fontId="3" fillId="0" borderId="0" xfId="0" applyNumberFormat="1" applyFont="1" applyAlignment="1" applyProtection="1">
      <alignment horizontal="left" vertical="top"/>
    </xf>
    <xf numFmtId="164" fontId="3" fillId="0" borderId="0" xfId="0" applyNumberFormat="1" applyFont="1" applyAlignment="1" applyProtection="1">
      <alignment horizontal="center" vertical="top"/>
    </xf>
    <xf numFmtId="165" fontId="3" fillId="2" borderId="0" xfId="0" applyNumberFormat="1" applyFont="1" applyFill="1" applyAlignment="1" applyProtection="1">
      <alignment horizontal="left" vertical="top"/>
    </xf>
    <xf numFmtId="165" fontId="3" fillId="3" borderId="0" xfId="0" applyNumberFormat="1" applyFont="1" applyFill="1" applyAlignment="1" applyProtection="1">
      <alignment horizontal="left" vertical="top"/>
    </xf>
    <xf numFmtId="165" fontId="3" fillId="4" borderId="0" xfId="0" applyNumberFormat="1" applyFont="1" applyFill="1" applyAlignment="1" applyProtection="1">
      <alignment horizontal="left" vertical="top"/>
    </xf>
    <xf numFmtId="165" fontId="3" fillId="5" borderId="0" xfId="0" applyNumberFormat="1" applyFont="1" applyFill="1" applyAlignment="1" applyProtection="1">
      <alignment horizontal="center" vertical="center"/>
    </xf>
    <xf numFmtId="0" fontId="3" fillId="6" borderId="0" xfId="0" applyNumberFormat="1" applyFont="1" applyFill="1" applyAlignment="1" applyProtection="1">
      <alignment horizontal="center" vertical="top"/>
    </xf>
    <xf numFmtId="0" fontId="3" fillId="6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Alignment="1" applyProtection="1"/>
    <xf numFmtId="0" fontId="7" fillId="6" borderId="0" xfId="0" applyNumberFormat="1" applyFont="1" applyFill="1" applyBorder="1" applyAlignment="1" applyProtection="1">
      <alignment vertical="top" wrapText="1"/>
    </xf>
    <xf numFmtId="0" fontId="7" fillId="6" borderId="0" xfId="0" applyNumberFormat="1" applyFont="1" applyFill="1" applyAlignment="1" applyProtection="1">
      <alignment horizontal="right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left" vertical="center" shrinkToFit="1"/>
    </xf>
    <xf numFmtId="165" fontId="3" fillId="3" borderId="1" xfId="0" applyNumberFormat="1" applyFont="1" applyFill="1" applyBorder="1" applyAlignment="1" applyProtection="1">
      <alignment horizontal="left" vertical="center" shrinkToFit="1"/>
    </xf>
    <xf numFmtId="165" fontId="3" fillId="4" borderId="1" xfId="0" applyNumberFormat="1" applyFont="1" applyFill="1" applyBorder="1" applyAlignment="1" applyProtection="1">
      <alignment horizontal="left" vertical="center" shrinkToFit="1"/>
    </xf>
    <xf numFmtId="165" fontId="3" fillId="6" borderId="1" xfId="0" applyNumberFormat="1" applyFont="1" applyFill="1" applyBorder="1" applyAlignment="1" applyProtection="1">
      <alignment horizontal="center" vertical="center" shrinkToFit="1"/>
    </xf>
    <xf numFmtId="1" fontId="7" fillId="6" borderId="0" xfId="0" applyNumberFormat="1" applyFont="1" applyFill="1" applyAlignment="1" applyProtection="1">
      <alignment horizontal="center" vertical="center" wrapText="1" shrinkToFit="1"/>
    </xf>
    <xf numFmtId="165" fontId="3" fillId="2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 applyProtection="1">
      <alignment horizontal="left" vertical="center" wrapText="1"/>
    </xf>
    <xf numFmtId="165" fontId="3" fillId="4" borderId="1" xfId="0" applyNumberFormat="1" applyFont="1" applyFill="1" applyBorder="1" applyAlignment="1" applyProtection="1">
      <alignment horizontal="left" vertical="center" wrapText="1"/>
    </xf>
    <xf numFmtId="165" fontId="3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Alignment="1" applyProtection="1">
      <alignment horizontal="center" vertical="center" wrapText="1"/>
    </xf>
    <xf numFmtId="164" fontId="3" fillId="6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10" fillId="6" borderId="1" xfId="0" applyNumberFormat="1" applyFont="1" applyFill="1" applyBorder="1" applyAlignment="1" applyProtection="1">
      <alignment horizontal="center" vertical="center"/>
    </xf>
    <xf numFmtId="165" fontId="3" fillId="2" borderId="1" xfId="0" applyNumberFormat="1" applyFont="1" applyFill="1" applyBorder="1" applyAlignment="1" applyProtection="1">
      <alignment horizontal="left" vertical="center" wrapText="1" shrinkToFit="1"/>
    </xf>
    <xf numFmtId="165" fontId="3" fillId="2" borderId="1" xfId="0" applyNumberFormat="1" applyFont="1" applyFill="1" applyBorder="1" applyAlignment="1" applyProtection="1">
      <alignment horizontal="center" vertical="center" wrapText="1" shrinkToFit="1"/>
    </xf>
    <xf numFmtId="164" fontId="7" fillId="6" borderId="0" xfId="0" applyNumberFormat="1" applyFont="1" applyFill="1" applyAlignment="1" applyProtection="1">
      <alignment horizontal="center" vertical="center" wrapText="1" shrinkToFi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shrinkToFit="1"/>
    </xf>
    <xf numFmtId="4" fontId="7" fillId="6" borderId="1" xfId="0" applyNumberFormat="1" applyFont="1" applyFill="1" applyBorder="1" applyAlignment="1" applyProtection="1">
      <alignment horizontal="center" vertical="center" shrinkToFit="1"/>
    </xf>
    <xf numFmtId="164" fontId="7" fillId="6" borderId="1" xfId="0" applyNumberFormat="1" applyFont="1" applyFill="1" applyBorder="1" applyAlignment="1" applyProtection="1">
      <alignment horizontal="center" vertical="center" wrapText="1" shrinkToFit="1"/>
    </xf>
    <xf numFmtId="165" fontId="3" fillId="3" borderId="1" xfId="0" applyNumberFormat="1" applyFont="1" applyFill="1" applyBorder="1" applyAlignment="1" applyProtection="1">
      <alignment horizontal="left" vertical="center" wrapText="1" shrinkToFit="1"/>
    </xf>
    <xf numFmtId="165" fontId="3" fillId="4" borderId="1" xfId="0" applyNumberFormat="1" applyFont="1" applyFill="1" applyBorder="1" applyAlignment="1" applyProtection="1">
      <alignment horizontal="left" vertical="center" wrapText="1" shrinkToFit="1"/>
    </xf>
    <xf numFmtId="165" fontId="3" fillId="6" borderId="1" xfId="0" applyNumberFormat="1" applyFont="1" applyFill="1" applyBorder="1" applyAlignment="1" applyProtection="1">
      <alignment horizontal="center" vertical="center" wrapText="1" shrinkToFit="1"/>
    </xf>
    <xf numFmtId="164" fontId="3" fillId="6" borderId="0" xfId="0" applyNumberFormat="1" applyFont="1" applyFill="1" applyAlignment="1" applyProtection="1">
      <alignment horizontal="center" vertical="center" wrapText="1" shrinkToFit="1"/>
    </xf>
    <xf numFmtId="4" fontId="3" fillId="6" borderId="0" xfId="0" applyNumberFormat="1" applyFont="1" applyFill="1" applyAlignment="1" applyProtection="1">
      <alignment horizontal="center" vertical="center" wrapText="1" shrinkToFit="1"/>
    </xf>
    <xf numFmtId="14" fontId="3" fillId="6" borderId="1" xfId="0" applyNumberFormat="1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 shrinkToFi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3" fillId="6" borderId="0" xfId="0" applyNumberFormat="1" applyFont="1" applyFill="1" applyAlignment="1" applyProtection="1">
      <alignment horizontal="center" vertical="center" wrapText="1"/>
    </xf>
    <xf numFmtId="49" fontId="3" fillId="6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 wrapText="1"/>
    </xf>
    <xf numFmtId="165" fontId="3" fillId="7" borderId="1" xfId="0" applyNumberFormat="1" applyFont="1" applyFill="1" applyBorder="1" applyAlignment="1" applyProtection="1">
      <alignment horizontal="left" vertical="center" wrapText="1" shrinkToFit="1"/>
    </xf>
    <xf numFmtId="165" fontId="3" fillId="7" borderId="1" xfId="0" applyNumberFormat="1" applyFont="1" applyFill="1" applyBorder="1" applyAlignment="1" applyProtection="1">
      <alignment horizontal="center" vertical="center" wrapText="1" shrinkToFit="1"/>
    </xf>
    <xf numFmtId="0" fontId="3" fillId="7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4" fontId="3" fillId="6" borderId="0" xfId="0" applyNumberFormat="1" applyFont="1" applyFill="1" applyAlignment="1" applyProtection="1">
      <alignment horizontal="center" vertical="center"/>
    </xf>
    <xf numFmtId="165" fontId="3" fillId="7" borderId="2" xfId="0" applyNumberFormat="1" applyFont="1" applyFill="1" applyBorder="1" applyAlignment="1" applyProtection="1">
      <alignment horizontal="left" vertical="center" wrapText="1" shrinkToFit="1"/>
    </xf>
    <xf numFmtId="165" fontId="11" fillId="7" borderId="1" xfId="0" applyNumberFormat="1" applyFont="1" applyFill="1" applyBorder="1" applyAlignment="1" applyProtection="1">
      <alignment horizontal="left" vertical="center" wrapText="1"/>
    </xf>
    <xf numFmtId="165" fontId="11" fillId="7" borderId="1" xfId="0" applyNumberFormat="1" applyFont="1" applyFill="1" applyBorder="1" applyAlignment="1" applyProtection="1">
      <alignment horizontal="center" vertical="center" wrapText="1"/>
    </xf>
    <xf numFmtId="165" fontId="3" fillId="7" borderId="1" xfId="0" applyNumberFormat="1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left" vertical="center" wrapText="1" shrinkToFit="1"/>
    </xf>
    <xf numFmtId="165" fontId="11" fillId="3" borderId="1" xfId="0" applyNumberFormat="1" applyFont="1" applyFill="1" applyBorder="1" applyAlignment="1" applyProtection="1">
      <alignment horizontal="left" vertical="center" wrapText="1"/>
    </xf>
    <xf numFmtId="165" fontId="11" fillId="4" borderId="1" xfId="0" applyNumberFormat="1" applyFont="1" applyFill="1" applyBorder="1" applyAlignment="1" applyProtection="1">
      <alignment horizontal="left" vertical="center" wrapText="1"/>
    </xf>
    <xf numFmtId="165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vertical="center" wrapText="1"/>
    </xf>
    <xf numFmtId="164" fontId="3" fillId="7" borderId="1" xfId="0" applyNumberFormat="1" applyFont="1" applyFill="1" applyBorder="1" applyAlignment="1" applyProtection="1">
      <alignment horizontal="left" vertical="center" wrapText="1" shrinkToFit="1"/>
    </xf>
    <xf numFmtId="0" fontId="4" fillId="6" borderId="0" xfId="0" applyNumberFormat="1" applyFont="1" applyFill="1" applyAlignment="1" applyProtection="1"/>
    <xf numFmtId="0" fontId="4" fillId="7" borderId="0" xfId="0" applyNumberFormat="1" applyFont="1" applyFill="1" applyAlignment="1" applyProtection="1"/>
    <xf numFmtId="165" fontId="11" fillId="2" borderId="1" xfId="0" applyNumberFormat="1" applyFont="1" applyFill="1" applyBorder="1" applyAlignment="1" applyProtection="1">
      <alignment horizontal="left" vertical="top" wrapText="1"/>
    </xf>
    <xf numFmtId="165" fontId="11" fillId="3" borderId="1" xfId="0" applyNumberFormat="1" applyFont="1" applyFill="1" applyBorder="1" applyAlignment="1" applyProtection="1">
      <alignment horizontal="left" vertical="top" wrapText="1"/>
    </xf>
    <xf numFmtId="165" fontId="11" fillId="4" borderId="1" xfId="0" applyNumberFormat="1" applyFont="1" applyFill="1" applyBorder="1" applyAlignment="1" applyProtection="1">
      <alignment horizontal="left" vertical="top" wrapText="1"/>
    </xf>
    <xf numFmtId="164" fontId="11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Alignment="1" applyProtection="1"/>
    <xf numFmtId="165" fontId="11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167" fontId="3" fillId="6" borderId="0" xfId="0" applyNumberFormat="1" applyFont="1" applyFill="1" applyAlignment="1" applyProtection="1">
      <alignment horizontal="center" vertical="center"/>
    </xf>
    <xf numFmtId="165" fontId="3" fillId="11" borderId="1" xfId="0" applyNumberFormat="1" applyFont="1" applyFill="1" applyBorder="1" applyAlignment="1" applyProtection="1">
      <alignment horizontal="left" vertical="center" wrapText="1" shrinkToFit="1"/>
    </xf>
    <xf numFmtId="165" fontId="3" fillId="11" borderId="1" xfId="0" applyNumberFormat="1" applyFont="1" applyFill="1" applyBorder="1" applyAlignment="1" applyProtection="1">
      <alignment horizontal="center" vertical="center" wrapText="1" shrinkToFit="1"/>
    </xf>
    <xf numFmtId="0" fontId="3" fillId="11" borderId="0" xfId="0" applyNumberFormat="1" applyFont="1" applyFill="1" applyAlignment="1" applyProtection="1">
      <alignment horizontal="center" vertical="center"/>
    </xf>
    <xf numFmtId="165" fontId="7" fillId="11" borderId="1" xfId="0" applyNumberFormat="1" applyFont="1" applyFill="1" applyBorder="1" applyAlignment="1" applyProtection="1">
      <alignment horizontal="left" vertical="center" wrapText="1" shrinkToFit="1"/>
    </xf>
    <xf numFmtId="165" fontId="7" fillId="11" borderId="1" xfId="0" applyNumberFormat="1" applyFont="1" applyFill="1" applyBorder="1" applyAlignment="1" applyProtection="1">
      <alignment horizontal="center" vertical="center" wrapText="1" shrinkToFit="1"/>
    </xf>
    <xf numFmtId="0" fontId="7" fillId="6" borderId="0" xfId="0" applyNumberFormat="1" applyFont="1" applyFill="1" applyAlignment="1" applyProtection="1">
      <alignment horizontal="center" vertical="center"/>
    </xf>
    <xf numFmtId="0" fontId="7" fillId="11" borderId="0" xfId="0" applyNumberFormat="1" applyFont="1" applyFill="1" applyAlignment="1" applyProtection="1">
      <alignment horizontal="center" vertical="center"/>
    </xf>
    <xf numFmtId="4" fontId="7" fillId="6" borderId="0" xfId="0" applyNumberFormat="1" applyFont="1" applyFill="1" applyAlignment="1" applyProtection="1">
      <alignment horizontal="center" vertical="center" wrapText="1" shrinkToFit="1"/>
    </xf>
    <xf numFmtId="165" fontId="7" fillId="2" borderId="1" xfId="0" applyNumberFormat="1" applyFont="1" applyFill="1" applyBorder="1" applyAlignment="1" applyProtection="1">
      <alignment horizontal="left" vertical="center" wrapText="1" shrinkToFit="1"/>
    </xf>
    <xf numFmtId="165" fontId="7" fillId="3" borderId="1" xfId="0" applyNumberFormat="1" applyFont="1" applyFill="1" applyBorder="1" applyAlignment="1" applyProtection="1">
      <alignment horizontal="left" vertical="center" wrapText="1" shrinkToFit="1"/>
    </xf>
    <xf numFmtId="165" fontId="7" fillId="4" borderId="1" xfId="0" applyNumberFormat="1" applyFont="1" applyFill="1" applyBorder="1" applyAlignment="1" applyProtection="1">
      <alignment horizontal="left" vertical="center" wrapText="1" shrinkToFit="1"/>
    </xf>
    <xf numFmtId="165" fontId="7" fillId="6" borderId="1" xfId="0" applyNumberFormat="1" applyFont="1" applyFill="1" applyBorder="1" applyAlignment="1" applyProtection="1">
      <alignment horizontal="center" vertical="center" wrapText="1" shrinkToFi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165" fontId="7" fillId="3" borderId="1" xfId="0" applyNumberFormat="1" applyFont="1" applyFill="1" applyBorder="1" applyAlignment="1" applyProtection="1">
      <alignment horizontal="left" vertical="center" wrapText="1"/>
    </xf>
    <xf numFmtId="165" fontId="7" fillId="4" borderId="1" xfId="0" applyNumberFormat="1" applyFont="1" applyFill="1" applyBorder="1" applyAlignment="1" applyProtection="1">
      <alignment horizontal="left" vertical="center" wrapText="1"/>
    </xf>
    <xf numFmtId="165" fontId="7" fillId="6" borderId="1" xfId="0" applyNumberFormat="1" applyFont="1" applyFill="1" applyBorder="1" applyAlignment="1" applyProtection="1">
      <alignment horizontal="center" vertical="center" wrapText="1"/>
    </xf>
    <xf numFmtId="167" fontId="7" fillId="6" borderId="0" xfId="0" applyNumberFormat="1" applyFont="1" applyFill="1" applyAlignment="1" applyProtection="1">
      <alignment horizontal="center" vertical="center"/>
    </xf>
    <xf numFmtId="0" fontId="7" fillId="2" borderId="0" xfId="0" applyNumberFormat="1" applyFont="1" applyFill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165" fontId="10" fillId="8" borderId="1" xfId="0" applyNumberFormat="1" applyFont="1" applyFill="1" applyBorder="1" applyAlignment="1" applyProtection="1">
      <alignment horizontal="center" vertical="center" wrapText="1" shrinkToFit="1"/>
    </xf>
    <xf numFmtId="4" fontId="10" fillId="6" borderId="0" xfId="0" applyNumberFormat="1" applyFont="1" applyFill="1" applyAlignment="1" applyProtection="1">
      <alignment horizontal="center" vertical="center" wrapText="1" shrinkToFit="1"/>
    </xf>
    <xf numFmtId="0" fontId="10" fillId="6" borderId="0" xfId="0" applyNumberFormat="1" applyFont="1" applyFill="1" applyAlignment="1" applyProtection="1">
      <alignment horizontal="center" vertical="center"/>
    </xf>
    <xf numFmtId="0" fontId="10" fillId="8" borderId="0" xfId="0" applyNumberFormat="1" applyFont="1" applyFill="1" applyAlignment="1" applyProtection="1">
      <alignment horizontal="center" vertical="center"/>
    </xf>
    <xf numFmtId="0" fontId="10" fillId="6" borderId="0" xfId="0" applyNumberFormat="1" applyFont="1" applyFill="1" applyAlignment="1" applyProtection="1">
      <alignment horizontal="center" vertical="center" wrapText="1"/>
    </xf>
    <xf numFmtId="164" fontId="10" fillId="8" borderId="1" xfId="0" applyNumberFormat="1" applyFont="1" applyFill="1" applyBorder="1" applyAlignment="1" applyProtection="1">
      <alignment horizontal="left" vertical="center" wrapText="1" shrinkToFit="1"/>
    </xf>
    <xf numFmtId="164" fontId="10" fillId="6" borderId="0" xfId="0" applyNumberFormat="1" applyFont="1" applyFill="1" applyAlignment="1" applyProtection="1">
      <alignment horizontal="center" vertical="center" wrapText="1" shrinkToFit="1"/>
    </xf>
    <xf numFmtId="165" fontId="7" fillId="12" borderId="1" xfId="0" applyNumberFormat="1" applyFont="1" applyFill="1" applyBorder="1" applyAlignment="1" applyProtection="1">
      <alignment horizontal="left" vertical="center" wrapText="1" shrinkToFit="1"/>
    </xf>
    <xf numFmtId="165" fontId="7" fillId="12" borderId="1" xfId="0" applyNumberFormat="1" applyFont="1" applyFill="1" applyBorder="1" applyAlignment="1" applyProtection="1">
      <alignment horizontal="center" vertical="center" wrapText="1" shrinkToFit="1"/>
    </xf>
    <xf numFmtId="0" fontId="7" fillId="12" borderId="0" xfId="0" applyNumberFormat="1" applyFont="1" applyFill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left" vertical="center" wrapText="1"/>
    </xf>
    <xf numFmtId="165" fontId="7" fillId="8" borderId="1" xfId="0" applyNumberFormat="1" applyFont="1" applyFill="1" applyBorder="1" applyAlignment="1" applyProtection="1">
      <alignment horizontal="left" vertical="center" wrapText="1" shrinkToFit="1"/>
    </xf>
    <xf numFmtId="165" fontId="7" fillId="8" borderId="1" xfId="0" applyNumberFormat="1" applyFont="1" applyFill="1" applyBorder="1" applyAlignment="1" applyProtection="1">
      <alignment horizontal="center" vertical="center" wrapText="1" shrinkToFit="1"/>
    </xf>
    <xf numFmtId="0" fontId="7" fillId="8" borderId="0" xfId="0" applyNumberFormat="1" applyFont="1" applyFill="1" applyAlignment="1" applyProtection="1">
      <alignment horizontal="center" vertical="center"/>
    </xf>
    <xf numFmtId="14" fontId="7" fillId="6" borderId="1" xfId="0" applyNumberFormat="1" applyFont="1" applyFill="1" applyBorder="1" applyAlignment="1" applyProtection="1">
      <alignment horizontal="center" vertical="center" wrapText="1"/>
    </xf>
    <xf numFmtId="165" fontId="7" fillId="6" borderId="0" xfId="0" applyNumberFormat="1" applyFont="1" applyFill="1" applyBorder="1" applyAlignment="1" applyProtection="1">
      <alignment horizontal="center" vertical="center" wrapText="1" shrinkToFit="1"/>
    </xf>
    <xf numFmtId="165" fontId="7" fillId="2" borderId="1" xfId="0" applyNumberFormat="1" applyFont="1" applyFill="1" applyBorder="1" applyAlignment="1" applyProtection="1">
      <alignment horizontal="center" vertical="center" wrapText="1" shrinkToFit="1"/>
    </xf>
    <xf numFmtId="0" fontId="7" fillId="6" borderId="0" xfId="0" applyNumberFormat="1" applyFont="1" applyFill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 vertical="center" wrapText="1" shrinkToFit="1"/>
    </xf>
    <xf numFmtId="169" fontId="7" fillId="6" borderId="0" xfId="1" applyNumberFormat="1" applyFont="1" applyFill="1" applyBorder="1" applyAlignment="1" applyProtection="1">
      <alignment horizontal="center" vertical="center"/>
    </xf>
    <xf numFmtId="165" fontId="10" fillId="13" borderId="1" xfId="0" applyNumberFormat="1" applyFont="1" applyFill="1" applyBorder="1" applyAlignment="1" applyProtection="1">
      <alignment horizontal="left" vertical="center" wrapText="1" shrinkToFit="1"/>
    </xf>
    <xf numFmtId="165" fontId="10" fillId="13" borderId="1" xfId="0" applyNumberFormat="1" applyFont="1" applyFill="1" applyBorder="1" applyAlignment="1" applyProtection="1">
      <alignment horizontal="center" vertical="center" wrapText="1" shrinkToFit="1"/>
    </xf>
    <xf numFmtId="0" fontId="10" fillId="6" borderId="0" xfId="0" applyNumberFormat="1" applyFont="1" applyFill="1" applyAlignment="1" applyProtection="1">
      <alignment horizontal="center" vertical="top"/>
    </xf>
    <xf numFmtId="0" fontId="10" fillId="13" borderId="0" xfId="0" applyNumberFormat="1" applyFont="1" applyFill="1" applyAlignment="1" applyProtection="1">
      <alignment horizontal="center" vertical="center"/>
    </xf>
    <xf numFmtId="49" fontId="14" fillId="6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NumberFormat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165" fontId="7" fillId="2" borderId="0" xfId="0" applyNumberFormat="1" applyFont="1" applyFill="1" applyAlignment="1" applyProtection="1">
      <alignment horizontal="left" vertical="top"/>
    </xf>
    <xf numFmtId="165" fontId="7" fillId="3" borderId="0" xfId="0" applyNumberFormat="1" applyFont="1" applyFill="1" applyAlignment="1" applyProtection="1">
      <alignment horizontal="left" vertical="top"/>
    </xf>
    <xf numFmtId="165" fontId="7" fillId="4" borderId="0" xfId="0" applyNumberFormat="1" applyFont="1" applyFill="1" applyAlignment="1" applyProtection="1">
      <alignment horizontal="left" vertical="top"/>
    </xf>
    <xf numFmtId="165" fontId="7" fillId="5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9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2" fontId="10" fillId="13" borderId="1" xfId="0" applyNumberFormat="1" applyFont="1" applyFill="1" applyBorder="1" applyAlignment="1" applyProtection="1">
      <alignment horizontal="center" vertical="center" wrapText="1" shrinkToFit="1"/>
    </xf>
    <xf numFmtId="0" fontId="9" fillId="0" borderId="0" xfId="0" applyNumberFormat="1" applyFont="1" applyAlignment="1" applyProtection="1">
      <alignment horizontal="center" vertical="center"/>
    </xf>
    <xf numFmtId="9" fontId="7" fillId="6" borderId="0" xfId="2" applyNumberFormat="1" applyFont="1" applyFill="1" applyBorder="1" applyAlignment="1" applyProtection="1">
      <alignment horizontal="center" vertical="top"/>
    </xf>
    <xf numFmtId="0" fontId="4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top"/>
    </xf>
    <xf numFmtId="0" fontId="7" fillId="6" borderId="0" xfId="0" applyNumberFormat="1" applyFont="1" applyFill="1" applyBorder="1" applyAlignment="1" applyProtection="1">
      <alignment horizontal="right" vertical="center" wrapText="1"/>
    </xf>
    <xf numFmtId="165" fontId="3" fillId="6" borderId="0" xfId="0" applyNumberFormat="1" applyFont="1" applyFill="1" applyAlignment="1" applyProtection="1">
      <alignment horizontal="center" vertical="center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left" vertical="center" wrapText="1" shrinkToFit="1"/>
    </xf>
    <xf numFmtId="0" fontId="10" fillId="2" borderId="1" xfId="0" applyNumberFormat="1" applyFont="1" applyFill="1" applyBorder="1" applyAlignment="1" applyProtection="1">
      <alignment horizontal="center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shrinkToFit="1"/>
    </xf>
    <xf numFmtId="164" fontId="7" fillId="2" borderId="1" xfId="0" applyNumberFormat="1" applyFont="1" applyFill="1" applyBorder="1" applyAlignment="1" applyProtection="1">
      <alignment horizontal="center" vertical="center" wrapText="1" shrinkToFit="1"/>
    </xf>
    <xf numFmtId="164" fontId="7" fillId="2" borderId="0" xfId="0" applyNumberFormat="1" applyFont="1" applyFill="1" applyAlignment="1" applyProtection="1">
      <alignment horizontal="center" vertical="center" wrapText="1" shrinkToFit="1"/>
    </xf>
    <xf numFmtId="49" fontId="7" fillId="9" borderId="1" xfId="0" applyNumberFormat="1" applyFont="1" applyFill="1" applyBorder="1" applyAlignment="1" applyProtection="1">
      <alignment horizontal="left" vertical="center" wrapText="1" shrinkToFit="1"/>
    </xf>
    <xf numFmtId="0" fontId="7" fillId="9" borderId="1" xfId="0" applyNumberFormat="1" applyFont="1" applyFill="1" applyBorder="1" applyAlignment="1" applyProtection="1">
      <alignment horizontal="left" vertical="center" shrinkToFit="1"/>
    </xf>
    <xf numFmtId="164" fontId="7" fillId="9" borderId="1" xfId="0" applyNumberFormat="1" applyFont="1" applyFill="1" applyBorder="1" applyAlignment="1" applyProtection="1">
      <alignment horizontal="center" vertical="center" wrapText="1" shrinkToFit="1"/>
    </xf>
    <xf numFmtId="14" fontId="7" fillId="9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vertical="center" wrapText="1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164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169" fontId="7" fillId="9" borderId="1" xfId="0" applyNumberFormat="1" applyFont="1" applyFill="1" applyBorder="1" applyAlignment="1" applyProtection="1">
      <alignment horizontal="center" vertical="center" wrapText="1" shrinkToFit="1"/>
    </xf>
    <xf numFmtId="0" fontId="10" fillId="6" borderId="1" xfId="0" applyNumberFormat="1" applyFont="1" applyFill="1" applyBorder="1" applyAlignment="1" applyProtection="1">
      <alignment horizontal="center"/>
    </xf>
    <xf numFmtId="49" fontId="7" fillId="6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NumberFormat="1" applyFont="1" applyBorder="1" applyAlignment="1" applyProtection="1">
      <alignment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2" fontId="7" fillId="9" borderId="1" xfId="0" applyNumberFormat="1" applyFont="1" applyFill="1" applyBorder="1" applyAlignment="1" applyProtection="1">
      <alignment horizontal="left" vertical="center" wrapText="1" shrinkToFit="1"/>
    </xf>
    <xf numFmtId="49" fontId="7" fillId="9" borderId="1" xfId="0" applyNumberFormat="1" applyFont="1" applyFill="1" applyBorder="1" applyAlignment="1" applyProtection="1">
      <alignment horizontal="center" vertical="center" wrapText="1" shrinkToFit="1"/>
    </xf>
    <xf numFmtId="164" fontId="3" fillId="2" borderId="1" xfId="0" applyNumberFormat="1" applyFont="1" applyFill="1" applyBorder="1" applyAlignment="1" applyProtection="1">
      <alignment horizontal="left" vertical="center" wrapText="1" shrinkToFit="1"/>
    </xf>
    <xf numFmtId="0" fontId="10" fillId="0" borderId="1" xfId="0" applyNumberFormat="1" applyFont="1" applyBorder="1" applyAlignment="1" applyProtection="1">
      <alignment horizontal="left" vertical="center" wrapText="1"/>
    </xf>
    <xf numFmtId="165" fontId="11" fillId="0" borderId="1" xfId="0" applyNumberFormat="1" applyFont="1" applyBorder="1" applyAlignment="1" applyProtection="1">
      <alignment horizontal="left" vertical="top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0" fontId="11" fillId="0" borderId="3" xfId="0" applyNumberFormat="1" applyFont="1" applyBorder="1" applyAlignment="1" applyProtection="1">
      <alignment horizontal="left" vertical="center" wrapText="1"/>
    </xf>
    <xf numFmtId="164" fontId="11" fillId="0" borderId="3" xfId="0" applyNumberFormat="1" applyFont="1" applyBorder="1" applyAlignment="1" applyProtection="1">
      <alignment horizontal="center" vertical="center" wrapText="1"/>
    </xf>
    <xf numFmtId="165" fontId="11" fillId="2" borderId="3" xfId="0" applyNumberFormat="1" applyFont="1" applyFill="1" applyBorder="1" applyAlignment="1" applyProtection="1">
      <alignment horizontal="left" vertical="center" wrapText="1"/>
    </xf>
    <xf numFmtId="165" fontId="11" fillId="3" borderId="3" xfId="0" applyNumberFormat="1" applyFont="1" applyFill="1" applyBorder="1" applyAlignment="1" applyProtection="1">
      <alignment horizontal="left" vertical="center" wrapText="1"/>
    </xf>
    <xf numFmtId="165" fontId="11" fillId="4" borderId="3" xfId="0" applyNumberFormat="1" applyFont="1" applyFill="1" applyBorder="1" applyAlignment="1" applyProtection="1">
      <alignment horizontal="left" vertical="center" wrapText="1"/>
    </xf>
    <xf numFmtId="165" fontId="11" fillId="0" borderId="3" xfId="0" applyNumberFormat="1" applyFont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 wrapText="1" shrinkToFit="1"/>
    </xf>
    <xf numFmtId="164" fontId="7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 shrinkToFit="1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167" fontId="3" fillId="2" borderId="0" xfId="0" applyNumberFormat="1" applyFont="1" applyFill="1" applyAlignment="1" applyProtection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 wrapText="1" shrinkToFit="1"/>
    </xf>
    <xf numFmtId="4" fontId="3" fillId="2" borderId="0" xfId="0" applyNumberFormat="1" applyFont="1" applyFill="1" applyAlignment="1" applyProtection="1">
      <alignment horizontal="center" vertical="center" wrapText="1" shrinkToFit="1"/>
    </xf>
    <xf numFmtId="2" fontId="7" fillId="9" borderId="1" xfId="0" applyNumberFormat="1" applyFont="1" applyFill="1" applyBorder="1" applyAlignment="1" applyProtection="1">
      <alignment horizontal="center" vertical="center" wrapText="1" shrinkToFit="1"/>
    </xf>
    <xf numFmtId="167" fontId="7" fillId="2" borderId="0" xfId="0" applyNumberFormat="1" applyFont="1" applyFill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 wrapText="1" shrinkToFit="1"/>
    </xf>
    <xf numFmtId="164" fontId="7" fillId="2" borderId="0" xfId="0" applyNumberFormat="1" applyFont="1" applyFill="1" applyAlignment="1" applyProtection="1">
      <alignment horizontal="center" vertical="center"/>
    </xf>
    <xf numFmtId="168" fontId="7" fillId="9" borderId="1" xfId="0" applyNumberFormat="1" applyFont="1" applyFill="1" applyBorder="1" applyAlignment="1" applyProtection="1">
      <alignment horizontal="center" vertical="center" wrapText="1" shrinkToFit="1"/>
    </xf>
    <xf numFmtId="164" fontId="7" fillId="2" borderId="1" xfId="0" applyNumberFormat="1" applyFont="1" applyFill="1" applyBorder="1" applyAlignment="1" applyProtection="1">
      <alignment horizontal="left" vertical="center" wrapText="1" shrinkToFit="1"/>
    </xf>
    <xf numFmtId="164" fontId="7" fillId="3" borderId="1" xfId="0" applyNumberFormat="1" applyFont="1" applyFill="1" applyBorder="1" applyAlignment="1" applyProtection="1">
      <alignment horizontal="left" vertical="center" wrapText="1" shrinkToFit="1"/>
    </xf>
    <xf numFmtId="164" fontId="7" fillId="4" borderId="1" xfId="0" applyNumberFormat="1" applyFont="1" applyFill="1" applyBorder="1" applyAlignment="1" applyProtection="1">
      <alignment horizontal="left" vertical="center" wrapText="1" shrinkToFit="1"/>
    </xf>
    <xf numFmtId="4" fontId="7" fillId="2" borderId="0" xfId="0" applyNumberFormat="1" applyFont="1" applyFill="1" applyAlignment="1" applyProtection="1">
      <alignment horizontal="center" vertical="center" wrapText="1" shrinkToFit="1"/>
    </xf>
    <xf numFmtId="0" fontId="13" fillId="0" borderId="1" xfId="0" applyNumberFormat="1" applyFont="1" applyBorder="1" applyAlignment="1" applyProtection="1">
      <alignment vertical="center" wrapText="1"/>
    </xf>
    <xf numFmtId="49" fontId="17" fillId="0" borderId="1" xfId="0" applyNumberFormat="1" applyFont="1" applyBorder="1" applyAlignment="1" applyProtection="1">
      <alignment horizontal="center" vertical="center" wrapText="1" shrinkToFit="1"/>
    </xf>
    <xf numFmtId="0" fontId="13" fillId="6" borderId="1" xfId="0" applyNumberFormat="1" applyFont="1" applyFill="1" applyBorder="1" applyAlignment="1" applyProtection="1">
      <alignment horizontal="left" vertical="center"/>
    </xf>
    <xf numFmtId="164" fontId="13" fillId="6" borderId="1" xfId="0" applyNumberFormat="1" applyFont="1" applyFill="1" applyBorder="1" applyAlignment="1" applyProtection="1">
      <alignment horizontal="center" vertical="center" wrapText="1" shrinkToFit="1"/>
    </xf>
    <xf numFmtId="164" fontId="7" fillId="6" borderId="0" xfId="0" applyNumberFormat="1" applyFont="1" applyFill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left" vertical="center" wrapText="1" shrinkToFit="1"/>
    </xf>
    <xf numFmtId="164" fontId="7" fillId="2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Alignment="1" applyProtection="1">
      <alignment horizontal="center" vertical="top"/>
    </xf>
    <xf numFmtId="0" fontId="10" fillId="0" borderId="0" xfId="0" applyNumberFormat="1" applyFont="1" applyAlignment="1" applyProtection="1">
      <alignment horizontal="justify"/>
    </xf>
    <xf numFmtId="0" fontId="7" fillId="0" borderId="0" xfId="0" applyNumberFormat="1" applyFont="1" applyAlignment="1" applyProtection="1">
      <alignment horizontal="left" vertical="top"/>
    </xf>
    <xf numFmtId="164" fontId="7" fillId="0" borderId="0" xfId="0" applyNumberFormat="1" applyFont="1" applyAlignment="1" applyProtection="1">
      <alignment horizontal="center" vertical="top"/>
    </xf>
    <xf numFmtId="0" fontId="11" fillId="0" borderId="0" xfId="0" applyNumberFormat="1" applyFont="1" applyAlignment="1" applyProtection="1">
      <alignment horizontal="center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1" xfId="0" applyNumberFormat="1" applyFont="1" applyBorder="1" applyAlignment="1" applyProtection="1">
      <alignment horizontal="center"/>
    </xf>
    <xf numFmtId="2" fontId="3" fillId="9" borderId="1" xfId="0" applyNumberFormat="1" applyFont="1" applyFill="1" applyBorder="1" applyAlignment="1" applyProtection="1">
      <alignment horizontal="center" vertical="center" wrapText="1" shrinkToFit="1"/>
    </xf>
    <xf numFmtId="169" fontId="7" fillId="6" borderId="1" xfId="0" applyNumberFormat="1" applyFont="1" applyFill="1" applyBorder="1" applyAlignment="1" applyProtection="1">
      <alignment horizontal="center" vertical="center" wrapText="1" shrinkToFit="1"/>
    </xf>
    <xf numFmtId="2" fontId="3" fillId="2" borderId="1" xfId="0" applyNumberFormat="1" applyFont="1" applyFill="1" applyBorder="1" applyAlignment="1" applyProtection="1">
      <alignment horizontal="center" vertical="center" wrapText="1" shrinkToFit="1"/>
    </xf>
    <xf numFmtId="164" fontId="7" fillId="15" borderId="1" xfId="0" applyNumberFormat="1" applyFont="1" applyFill="1" applyBorder="1" applyAlignment="1" applyProtection="1">
      <alignment horizontal="center" vertical="top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left" vertical="center" wrapText="1" shrinkToFit="1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3" fontId="14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shrinkToFit="1"/>
    </xf>
    <xf numFmtId="4" fontId="14" fillId="6" borderId="1" xfId="0" applyNumberFormat="1" applyFont="1" applyFill="1" applyBorder="1" applyAlignment="1" applyProtection="1">
      <alignment horizontal="center" vertical="center" shrinkToFit="1"/>
    </xf>
    <xf numFmtId="164" fontId="14" fillId="6" borderId="1" xfId="0" applyNumberFormat="1" applyFont="1" applyFill="1" applyBorder="1" applyAlignment="1" applyProtection="1">
      <alignment horizontal="center" vertical="center" wrapText="1" shrinkToFit="1"/>
    </xf>
    <xf numFmtId="49" fontId="8" fillId="6" borderId="1" xfId="0" applyNumberFormat="1" applyFont="1" applyFill="1" applyBorder="1" applyAlignment="1" applyProtection="1">
      <alignment horizontal="center" vertical="center" wrapText="1" shrinkToFit="1"/>
    </xf>
    <xf numFmtId="0" fontId="8" fillId="6" borderId="1" xfId="0" applyNumberFormat="1" applyFont="1" applyFill="1" applyBorder="1" applyAlignment="1" applyProtection="1">
      <alignment horizontal="center" vertical="center" shrinkToFit="1"/>
    </xf>
    <xf numFmtId="4" fontId="8" fillId="6" borderId="1" xfId="0" applyNumberFormat="1" applyFont="1" applyFill="1" applyBorder="1" applyAlignment="1" applyProtection="1">
      <alignment horizontal="center" vertical="center" shrinkToFit="1"/>
    </xf>
    <xf numFmtId="164" fontId="8" fillId="6" borderId="1" xfId="0" applyNumberFormat="1" applyFont="1" applyFill="1" applyBorder="1" applyAlignment="1" applyProtection="1">
      <alignment horizontal="center" vertical="center" wrapText="1" shrinkToFit="1"/>
    </xf>
    <xf numFmtId="14" fontId="8" fillId="6" borderId="1" xfId="0" applyNumberFormat="1" applyFont="1" applyFill="1" applyBorder="1" applyAlignment="1" applyProtection="1">
      <alignment horizontal="center" vertical="center" wrapText="1"/>
    </xf>
    <xf numFmtId="4" fontId="8" fillId="6" borderId="1" xfId="0" applyNumberFormat="1" applyFont="1" applyFill="1" applyBorder="1" applyAlignment="1" applyProtection="1">
      <alignment horizontal="center" vertical="center" wrapText="1"/>
    </xf>
    <xf numFmtId="164" fontId="8" fillId="6" borderId="1" xfId="0" applyNumberFormat="1" applyFont="1" applyFill="1" applyBorder="1" applyAlignment="1" applyProtection="1">
      <alignment horizontal="center" vertical="center" wrapText="1"/>
    </xf>
    <xf numFmtId="49" fontId="8" fillId="6" borderId="1" xfId="0" applyNumberFormat="1" applyFont="1" applyFill="1" applyBorder="1" applyAlignment="1" applyProtection="1">
      <alignment horizontal="center" vertical="center" wrapText="1"/>
    </xf>
    <xf numFmtId="49" fontId="8" fillId="6" borderId="2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4" fontId="6" fillId="6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 applyProtection="1">
      <alignment horizontal="center" vertical="center" wrapText="1"/>
    </xf>
    <xf numFmtId="2" fontId="8" fillId="6" borderId="1" xfId="0" applyNumberFormat="1" applyFont="1" applyFill="1" applyBorder="1" applyAlignment="1" applyProtection="1">
      <alignment horizontal="center" vertical="center" wrapText="1" shrinkToFit="1"/>
    </xf>
    <xf numFmtId="2" fontId="8" fillId="6" borderId="1" xfId="0" applyNumberFormat="1" applyFont="1" applyFill="1" applyBorder="1" applyAlignment="1" applyProtection="1">
      <alignment horizontal="center" vertical="center" wrapText="1"/>
    </xf>
    <xf numFmtId="0" fontId="8" fillId="8" borderId="1" xfId="0" applyNumberFormat="1" applyFont="1" applyFill="1" applyBorder="1" applyAlignment="1" applyProtection="1">
      <alignment horizontal="center" vertical="center" wrapText="1"/>
    </xf>
    <xf numFmtId="4" fontId="5" fillId="6" borderId="1" xfId="0" applyNumberFormat="1" applyFont="1" applyFill="1" applyBorder="1" applyAlignment="1" applyProtection="1">
      <alignment horizontal="center" vertical="center" wrapText="1" shrinkToFit="1"/>
    </xf>
    <xf numFmtId="164" fontId="5" fillId="6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Border="1" applyAlignment="1" applyProtection="1">
      <alignment vertical="center" wrapText="1"/>
    </xf>
    <xf numFmtId="0" fontId="8" fillId="6" borderId="1" xfId="0" applyNumberFormat="1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 applyProtection="1">
      <alignment horizontal="center" vertical="center" wrapText="1" shrinkToFit="1"/>
    </xf>
    <xf numFmtId="0" fontId="6" fillId="6" borderId="1" xfId="0" applyNumberFormat="1" applyFont="1" applyFill="1" applyBorder="1" applyAlignment="1" applyProtection="1">
      <alignment horizontal="center" vertical="center" shrinkToFi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20" fillId="0" borderId="1" xfId="0" applyNumberFormat="1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center" wrapText="1" shrinkToFit="1"/>
    </xf>
    <xf numFmtId="4" fontId="20" fillId="6" borderId="1" xfId="0" applyNumberFormat="1" applyFont="1" applyFill="1" applyBorder="1" applyAlignment="1" applyProtection="1">
      <alignment horizontal="center" vertical="center"/>
    </xf>
    <xf numFmtId="169" fontId="20" fillId="6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/>
    </xf>
    <xf numFmtId="49" fontId="5" fillId="6" borderId="1" xfId="0" applyNumberFormat="1" applyFont="1" applyFill="1" applyBorder="1" applyAlignment="1" applyProtection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 vertical="center" wrapText="1" shrinkToFit="1"/>
    </xf>
    <xf numFmtId="164" fontId="6" fillId="6" borderId="1" xfId="0" applyNumberFormat="1" applyFont="1" applyFill="1" applyBorder="1" applyAlignment="1" applyProtection="1">
      <alignment horizontal="center" vertical="center" wrapText="1" shrinkToFit="1"/>
    </xf>
    <xf numFmtId="0" fontId="5" fillId="17" borderId="1" xfId="0" applyNumberFormat="1" applyFont="1" applyFill="1" applyBorder="1" applyAlignment="1" applyProtection="1">
      <alignment horizontal="center" vertical="center" wrapText="1"/>
    </xf>
    <xf numFmtId="49" fontId="8" fillId="6" borderId="1" xfId="0" applyNumberFormat="1" applyFont="1" applyFill="1" applyBorder="1" applyAlignment="1" applyProtection="1">
      <alignment horizontal="center" vertical="center" wrapText="1" shrinkToFit="1"/>
    </xf>
    <xf numFmtId="0" fontId="14" fillId="6" borderId="1" xfId="0" applyNumberFormat="1" applyFont="1" applyFill="1" applyBorder="1" applyAlignment="1" applyProtection="1">
      <alignment horizontal="center" vertical="center" shrinkToFit="1"/>
    </xf>
    <xf numFmtId="4" fontId="14" fillId="6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 applyProtection="1">
      <alignment horizontal="center" vertical="center" wrapText="1"/>
    </xf>
    <xf numFmtId="49" fontId="14" fillId="6" borderId="1" xfId="0" applyNumberFormat="1" applyFont="1" applyFill="1" applyBorder="1" applyAlignment="1" applyProtection="1">
      <alignment horizontal="center" vertical="center" wrapText="1" shrinkToFit="1"/>
    </xf>
    <xf numFmtId="4" fontId="8" fillId="6" borderId="1" xfId="0" applyNumberFormat="1" applyFont="1" applyFill="1" applyBorder="1" applyAlignment="1" applyProtection="1">
      <alignment horizontal="center" vertical="center" wrapText="1"/>
    </xf>
    <xf numFmtId="164" fontId="8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14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shrinkToFit="1"/>
    </xf>
    <xf numFmtId="4" fontId="8" fillId="6" borderId="1" xfId="0" applyNumberFormat="1" applyFont="1" applyFill="1" applyBorder="1" applyAlignment="1" applyProtection="1">
      <alignment horizontal="center" vertical="center" shrinkToFi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 vertical="center" wrapText="1" shrinkToFi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left" vertical="center" wrapText="1"/>
    </xf>
    <xf numFmtId="4" fontId="14" fillId="6" borderId="1" xfId="0" applyNumberFormat="1" applyFont="1" applyFill="1" applyBorder="1" applyAlignment="1" applyProtection="1">
      <alignment horizontal="center" vertical="center" wrapText="1"/>
    </xf>
    <xf numFmtId="164" fontId="14" fillId="6" borderId="1" xfId="0" applyNumberFormat="1" applyFont="1" applyFill="1" applyBorder="1" applyAlignment="1" applyProtection="1">
      <alignment horizontal="center" vertical="center" wrapText="1"/>
    </xf>
    <xf numFmtId="14" fontId="5" fillId="0" borderId="11" xfId="0" applyNumberFormat="1" applyFont="1" applyBorder="1" applyAlignment="1" applyProtection="1">
      <alignment horizontal="center" vertical="center" wrapText="1"/>
    </xf>
    <xf numFmtId="14" fontId="5" fillId="0" borderId="11" xfId="0" applyNumberFormat="1" applyFont="1" applyBorder="1" applyAlignment="1" applyProtection="1">
      <alignment horizontal="center" wrapText="1"/>
    </xf>
    <xf numFmtId="0" fontId="5" fillId="6" borderId="1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8" fillId="0" borderId="10" xfId="0" applyNumberFormat="1" applyFont="1" applyBorder="1" applyAlignment="1" applyProtection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6" borderId="3" xfId="0" applyNumberFormat="1" applyFont="1" applyFill="1" applyBorder="1" applyAlignment="1" applyProtection="1">
      <alignment horizontal="center" vertical="center" wrapText="1"/>
    </xf>
    <xf numFmtId="0" fontId="8" fillId="6" borderId="10" xfId="0" applyNumberFormat="1" applyFont="1" applyFill="1" applyBorder="1" applyAlignment="1" applyProtection="1">
      <alignment horizontal="center" vertical="center" wrapText="1"/>
    </xf>
    <xf numFmtId="0" fontId="8" fillId="6" borderId="2" xfId="0" applyNumberFormat="1" applyFont="1" applyFill="1" applyBorder="1" applyAlignment="1" applyProtection="1">
      <alignment horizontal="center" vertical="center" wrapText="1"/>
    </xf>
    <xf numFmtId="14" fontId="8" fillId="6" borderId="3" xfId="0" applyNumberFormat="1" applyFont="1" applyFill="1" applyBorder="1" applyAlignment="1" applyProtection="1">
      <alignment horizontal="center" vertical="center" wrapText="1"/>
    </xf>
    <xf numFmtId="14" fontId="8" fillId="6" borderId="10" xfId="0" applyNumberFormat="1" applyFont="1" applyFill="1" applyBorder="1" applyAlignment="1" applyProtection="1">
      <alignment horizontal="center" vertical="center" wrapText="1"/>
    </xf>
    <xf numFmtId="14" fontId="8" fillId="6" borderId="2" xfId="0" applyNumberFormat="1" applyFont="1" applyFill="1" applyBorder="1" applyAlignment="1" applyProtection="1">
      <alignment horizontal="center" vertical="center" wrapText="1"/>
    </xf>
    <xf numFmtId="14" fontId="5" fillId="6" borderId="3" xfId="0" applyNumberFormat="1" applyFont="1" applyFill="1" applyBorder="1" applyAlignment="1" applyProtection="1">
      <alignment horizontal="center" vertical="center" wrapText="1"/>
    </xf>
    <xf numFmtId="14" fontId="5" fillId="6" borderId="10" xfId="0" applyNumberFormat="1" applyFont="1" applyFill="1" applyBorder="1" applyAlignment="1" applyProtection="1">
      <alignment horizontal="center" vertical="center" wrapText="1"/>
    </xf>
    <xf numFmtId="14" fontId="5" fillId="6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49" fontId="8" fillId="6" borderId="1" xfId="0" applyNumberFormat="1" applyFont="1" applyFill="1" applyBorder="1" applyAlignment="1" applyProtection="1">
      <alignment horizontal="center" vertical="center" wrapText="1" shrinkToFit="1"/>
    </xf>
    <xf numFmtId="0" fontId="8" fillId="6" borderId="7" xfId="0" applyNumberFormat="1" applyFont="1" applyFill="1" applyBorder="1" applyAlignment="1" applyProtection="1">
      <alignment horizontal="center" vertical="center" wrapText="1"/>
    </xf>
    <xf numFmtId="0" fontId="8" fillId="6" borderId="8" xfId="0" applyNumberFormat="1" applyFont="1" applyFill="1" applyBorder="1" applyAlignment="1" applyProtection="1">
      <alignment horizontal="center" vertical="center" wrapText="1"/>
    </xf>
    <xf numFmtId="0" fontId="8" fillId="6" borderId="9" xfId="0" applyNumberFormat="1" applyFont="1" applyFill="1" applyBorder="1" applyAlignment="1" applyProtection="1">
      <alignment horizontal="center" vertical="center" wrapText="1"/>
    </xf>
    <xf numFmtId="49" fontId="8" fillId="6" borderId="7" xfId="0" applyNumberFormat="1" applyFont="1" applyFill="1" applyBorder="1" applyAlignment="1" applyProtection="1">
      <alignment horizontal="center" vertical="center" wrapText="1" shrinkToFit="1"/>
    </xf>
    <xf numFmtId="49" fontId="8" fillId="6" borderId="8" xfId="0" applyNumberFormat="1" applyFont="1" applyFill="1" applyBorder="1" applyAlignment="1" applyProtection="1">
      <alignment horizontal="center" vertical="center" wrapText="1" shrinkToFit="1"/>
    </xf>
    <xf numFmtId="49" fontId="8" fillId="6" borderId="9" xfId="0" applyNumberFormat="1" applyFont="1" applyFill="1" applyBorder="1" applyAlignment="1" applyProtection="1">
      <alignment horizontal="center" vertical="center" wrapText="1" shrinkToFit="1"/>
    </xf>
    <xf numFmtId="0" fontId="20" fillId="0" borderId="1" xfId="0" applyNumberFormat="1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center" wrapText="1" shrinkToFit="1"/>
    </xf>
    <xf numFmtId="14" fontId="20" fillId="6" borderId="1" xfId="0" applyNumberFormat="1" applyFont="1" applyFill="1" applyBorder="1" applyAlignment="1" applyProtection="1">
      <alignment horizontal="center" vertical="center" wrapText="1"/>
    </xf>
    <xf numFmtId="2" fontId="5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shrinkToFit="1"/>
    </xf>
    <xf numFmtId="4" fontId="14" fillId="6" borderId="1" xfId="0" applyNumberFormat="1" applyFont="1" applyFill="1" applyBorder="1" applyAlignment="1" applyProtection="1">
      <alignment horizontal="center" vertical="center" shrinkToFit="1"/>
    </xf>
    <xf numFmtId="169" fontId="14" fillId="6" borderId="1" xfId="0" applyNumberFormat="1" applyFont="1" applyFill="1" applyBorder="1" applyAlignment="1" applyProtection="1">
      <alignment horizontal="center" vertical="center" wrapText="1" shrinkToFit="1"/>
    </xf>
    <xf numFmtId="0" fontId="5" fillId="6" borderId="1" xfId="0" applyNumberFormat="1" applyFont="1" applyFill="1" applyBorder="1" applyAlignment="1" applyProtection="1">
      <alignment horizontal="center" vertical="center"/>
    </xf>
    <xf numFmtId="49" fontId="14" fillId="6" borderId="1" xfId="0" applyNumberFormat="1" applyFont="1" applyFill="1" applyBorder="1" applyAlignment="1" applyProtection="1">
      <alignment horizontal="center" vertical="center" wrapText="1" shrinkToFit="1"/>
    </xf>
    <xf numFmtId="14" fontId="8" fillId="6" borderId="1" xfId="0" applyNumberFormat="1" applyFont="1" applyFill="1" applyBorder="1" applyAlignment="1" applyProtection="1">
      <alignment horizontal="center" vertical="center" wrapText="1" shrinkToFit="1"/>
    </xf>
    <xf numFmtId="0" fontId="6" fillId="6" borderId="1" xfId="0" applyNumberFormat="1" applyFont="1" applyFill="1" applyBorder="1" applyAlignment="1" applyProtection="1">
      <alignment horizontal="center" vertical="center"/>
    </xf>
    <xf numFmtId="14" fontId="5" fillId="6" borderId="1" xfId="0" applyNumberFormat="1" applyFont="1" applyFill="1" applyBorder="1" applyAlignment="1" applyProtection="1">
      <alignment horizontal="center" vertical="center" wrapText="1"/>
    </xf>
    <xf numFmtId="164" fontId="7" fillId="12" borderId="1" xfId="0" applyNumberFormat="1" applyFont="1" applyFill="1" applyBorder="1" applyAlignment="1" applyProtection="1">
      <alignment horizontal="center" vertical="center" wrapText="1" shrinkToFit="1"/>
    </xf>
    <xf numFmtId="4" fontId="6" fillId="6" borderId="1" xfId="0" applyNumberFormat="1" applyFont="1" applyFill="1" applyBorder="1" applyAlignment="1" applyProtection="1">
      <alignment horizontal="center" vertical="center" shrinkToFit="1"/>
    </xf>
    <xf numFmtId="164" fontId="6" fillId="6" borderId="1" xfId="0" applyNumberFormat="1" applyFont="1" applyFill="1" applyBorder="1" applyAlignment="1" applyProtection="1">
      <alignment horizontal="center" vertical="center" wrapText="1" shrinkToFit="1"/>
    </xf>
    <xf numFmtId="0" fontId="14" fillId="6" borderId="1" xfId="0" applyNumberFormat="1" applyFont="1" applyFill="1" applyBorder="1" applyAlignment="1" applyProtection="1">
      <alignment horizontal="center" vertical="center"/>
    </xf>
    <xf numFmtId="168" fontId="5" fillId="6" borderId="1" xfId="0" applyNumberFormat="1" applyFont="1" applyFill="1" applyBorder="1" applyAlignment="1" applyProtection="1">
      <alignment horizontal="center" vertical="center" wrapText="1" shrinkToFit="1"/>
    </xf>
    <xf numFmtId="14" fontId="14" fillId="6" borderId="1" xfId="0" applyNumberFormat="1" applyFont="1" applyFill="1" applyBorder="1" applyAlignment="1" applyProtection="1">
      <alignment horizontal="center" vertical="center" wrapText="1"/>
    </xf>
    <xf numFmtId="4" fontId="8" fillId="6" borderId="1" xfId="0" applyNumberFormat="1" applyFont="1" applyFill="1" applyBorder="1" applyAlignment="1" applyProtection="1">
      <alignment horizontal="center" vertical="center" wrapText="1"/>
    </xf>
    <xf numFmtId="164" fontId="8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14" fontId="6" fillId="6" borderId="1" xfId="0" applyNumberFormat="1" applyFont="1" applyFill="1" applyBorder="1" applyAlignment="1" applyProtection="1">
      <alignment horizontal="center" vertical="center" wrapText="1"/>
    </xf>
    <xf numFmtId="14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shrinkToFit="1"/>
    </xf>
    <xf numFmtId="4" fontId="8" fillId="6" borderId="1" xfId="0" applyNumberFormat="1" applyFont="1" applyFill="1" applyBorder="1" applyAlignment="1" applyProtection="1">
      <alignment horizontal="center" vertical="center" shrinkToFit="1"/>
    </xf>
    <xf numFmtId="165" fontId="10" fillId="8" borderId="1" xfId="0" applyNumberFormat="1" applyFont="1" applyFill="1" applyBorder="1" applyAlignment="1" applyProtection="1">
      <alignment horizontal="left" vertical="center" wrapText="1" shrinkToFit="1"/>
    </xf>
    <xf numFmtId="49" fontId="6" fillId="6" borderId="1" xfId="0" applyNumberFormat="1" applyFont="1" applyFill="1" applyBorder="1" applyAlignment="1" applyProtection="1">
      <alignment horizontal="center" vertical="center" wrapText="1" shrinkToFit="1"/>
    </xf>
    <xf numFmtId="0" fontId="6" fillId="6" borderId="1" xfId="0" applyNumberFormat="1" applyFont="1" applyFill="1" applyBorder="1" applyAlignment="1" applyProtection="1">
      <alignment horizontal="center" vertical="center" shrinkToFit="1"/>
    </xf>
    <xf numFmtId="49" fontId="6" fillId="6" borderId="1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Border="1" applyAlignment="1" applyProtection="1">
      <alignment horizontal="center" vertical="center" wrapText="1"/>
    </xf>
    <xf numFmtId="164" fontId="8" fillId="6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 wrapText="1"/>
    </xf>
    <xf numFmtId="164" fontId="14" fillId="6" borderId="1" xfId="0" applyNumberFormat="1" applyFont="1" applyFill="1" applyBorder="1" applyAlignment="1" applyProtection="1">
      <alignment horizontal="center" vertical="center" wrapText="1" shrinkToFit="1"/>
    </xf>
    <xf numFmtId="0" fontId="5" fillId="16" borderId="1" xfId="0" applyNumberFormat="1" applyFont="1" applyFill="1" applyBorder="1" applyAlignment="1" applyProtection="1">
      <alignment horizontal="center" vertical="center" wrapText="1"/>
    </xf>
    <xf numFmtId="2" fontId="6" fillId="6" borderId="1" xfId="0" applyNumberFormat="1" applyFont="1" applyFill="1" applyBorder="1" applyAlignment="1" applyProtection="1">
      <alignment horizontal="center" vertical="center" wrapText="1"/>
    </xf>
    <xf numFmtId="14" fontId="5" fillId="6" borderId="0" xfId="0" applyNumberFormat="1" applyFont="1" applyFill="1" applyBorder="1" applyAlignment="1" applyProtection="1">
      <alignment horizontal="center" vertical="center"/>
    </xf>
    <xf numFmtId="49" fontId="5" fillId="6" borderId="1" xfId="0" applyNumberFormat="1" applyFont="1" applyFill="1" applyBorder="1" applyAlignment="1" applyProtection="1">
      <alignment horizontal="center" vertical="center" wrapText="1"/>
    </xf>
    <xf numFmtId="2" fontId="8" fillId="6" borderId="1" xfId="0" applyNumberFormat="1" applyFont="1" applyFill="1" applyBorder="1" applyAlignment="1" applyProtection="1">
      <alignment horizontal="center" vertical="center" wrapText="1" shrinkToFit="1"/>
    </xf>
    <xf numFmtId="164" fontId="3" fillId="6" borderId="0" xfId="0" applyNumberFormat="1" applyFont="1" applyFill="1" applyBorder="1" applyAlignment="1" applyProtection="1">
      <alignment horizontal="center" vertical="center" wrapText="1" shrinkToFit="1"/>
    </xf>
    <xf numFmtId="0" fontId="8" fillId="10" borderId="1" xfId="0" applyNumberFormat="1" applyFont="1" applyFill="1" applyBorder="1" applyAlignment="1" applyProtection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14" fillId="0" borderId="3" xfId="0" applyNumberFormat="1" applyFont="1" applyBorder="1" applyAlignment="1" applyProtection="1">
      <alignment horizontal="center" vertical="center" wrapText="1"/>
    </xf>
    <xf numFmtId="0" fontId="14" fillId="0" borderId="2" xfId="0" applyNumberFormat="1" applyFont="1" applyBorder="1" applyAlignment="1" applyProtection="1">
      <alignment horizontal="center" vertical="center" wrapText="1"/>
    </xf>
    <xf numFmtId="0" fontId="8" fillId="18" borderId="8" xfId="3" applyFont="1" applyFill="1" applyBorder="1" applyAlignment="1">
      <alignment horizontal="center" vertical="center" wrapText="1"/>
    </xf>
    <xf numFmtId="0" fontId="8" fillId="18" borderId="9" xfId="3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/>
    </xf>
    <xf numFmtId="166" fontId="5" fillId="6" borderId="1" xfId="0" applyNumberFormat="1" applyFont="1" applyFill="1" applyBorder="1" applyAlignment="1" applyProtection="1">
      <alignment horizontal="center" vertical="center"/>
    </xf>
    <xf numFmtId="4" fontId="5" fillId="6" borderId="1" xfId="0" applyNumberFormat="1" applyFont="1" applyFill="1" applyBorder="1" applyAlignment="1" applyProtection="1">
      <alignment horizontal="center" vertical="center" wrapText="1" shrinkToFit="1"/>
    </xf>
    <xf numFmtId="164" fontId="5" fillId="6" borderId="1" xfId="0" applyNumberFormat="1" applyFont="1" applyFill="1" applyBorder="1" applyAlignment="1" applyProtection="1">
      <alignment horizontal="center" vertical="center" wrapText="1" shrinkToFit="1"/>
    </xf>
    <xf numFmtId="4" fontId="6" fillId="6" borderId="1" xfId="0" applyNumberFormat="1" applyFont="1" applyFill="1" applyBorder="1" applyAlignment="1" applyProtection="1">
      <alignment horizontal="center" vertical="center" wrapText="1" shrinkToFit="1"/>
    </xf>
    <xf numFmtId="0" fontId="6" fillId="16" borderId="3" xfId="0" applyNumberFormat="1" applyFont="1" applyFill="1" applyBorder="1" applyAlignment="1" applyProtection="1">
      <alignment horizontal="center" vertical="center" wrapText="1"/>
    </xf>
    <xf numFmtId="0" fontId="6" fillId="16" borderId="10" xfId="0" applyNumberFormat="1" applyFont="1" applyFill="1" applyBorder="1" applyAlignment="1" applyProtection="1">
      <alignment horizontal="center" vertical="center" wrapText="1"/>
    </xf>
    <xf numFmtId="0" fontId="6" fillId="16" borderId="2" xfId="0" applyNumberFormat="1" applyFont="1" applyFill="1" applyBorder="1" applyAlignment="1" applyProtection="1">
      <alignment horizontal="center" vertical="center" wrapText="1"/>
    </xf>
    <xf numFmtId="0" fontId="8" fillId="16" borderId="1" xfId="0" applyNumberFormat="1" applyFont="1" applyFill="1" applyBorder="1" applyAlignment="1" applyProtection="1">
      <alignment horizontal="center" vertical="center" wrapText="1"/>
    </xf>
    <xf numFmtId="0" fontId="5" fillId="6" borderId="0" xfId="0" applyNumberFormat="1" applyFont="1" applyFill="1" applyBorder="1" applyAlignment="1" applyProtection="1">
      <alignment horizontal="center" vertical="center"/>
    </xf>
    <xf numFmtId="4" fontId="5" fillId="6" borderId="1" xfId="0" applyNumberFormat="1" applyFont="1" applyFill="1" applyBorder="1" applyAlignment="1" applyProtection="1">
      <alignment horizontal="center" vertical="center" shrinkToFit="1"/>
    </xf>
    <xf numFmtId="1" fontId="5" fillId="2" borderId="1" xfId="0" applyNumberFormat="1" applyFont="1" applyFill="1" applyBorder="1" applyAlignment="1" applyProtection="1">
      <alignment horizontal="center" vertical="center"/>
    </xf>
    <xf numFmtId="49" fontId="8" fillId="8" borderId="1" xfId="0" applyNumberFormat="1" applyFont="1" applyFill="1" applyBorder="1" applyAlignment="1" applyProtection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0" fontId="6" fillId="6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justify"/>
    </xf>
    <xf numFmtId="2" fontId="7" fillId="9" borderId="1" xfId="0" applyNumberFormat="1" applyFont="1" applyFill="1" applyBorder="1" applyAlignment="1" applyProtection="1">
      <alignment horizontal="center" vertical="center" wrapText="1"/>
    </xf>
    <xf numFmtId="0" fontId="7" fillId="9" borderId="1" xfId="0" applyNumberFormat="1" applyFont="1" applyFill="1" applyBorder="1" applyAlignment="1" applyProtection="1">
      <alignment horizontal="left" vertical="center" shrinkToFit="1"/>
    </xf>
    <xf numFmtId="164" fontId="7" fillId="9" borderId="1" xfId="0" applyNumberFormat="1" applyFont="1" applyFill="1" applyBorder="1" applyAlignment="1" applyProtection="1">
      <alignment horizontal="center" vertical="center" wrapText="1" shrinkToFit="1"/>
    </xf>
    <xf numFmtId="49" fontId="7" fillId="9" borderId="1" xfId="0" applyNumberFormat="1" applyFont="1" applyFill="1" applyBorder="1" applyAlignment="1" applyProtection="1">
      <alignment horizontal="left" vertical="center" wrapText="1" shrinkToFit="1"/>
    </xf>
    <xf numFmtId="49" fontId="7" fillId="9" borderId="1" xfId="0" applyNumberFormat="1" applyFont="1" applyFill="1" applyBorder="1" applyAlignment="1" applyProtection="1">
      <alignment horizontal="center" vertical="center" wrapText="1" shrinkToFit="1"/>
    </xf>
    <xf numFmtId="14" fontId="7" fillId="9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Border="1" applyAlignment="1" applyProtection="1">
      <alignment vertical="center" wrapText="1"/>
    </xf>
    <xf numFmtId="0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 shrinkToFit="1"/>
    </xf>
    <xf numFmtId="14" fontId="13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 shrinkToFit="1"/>
    </xf>
    <xf numFmtId="49" fontId="7" fillId="2" borderId="1" xfId="0" applyNumberFormat="1" applyFont="1" applyFill="1" applyBorder="1" applyAlignment="1" applyProtection="1">
      <alignment horizontal="left" vertical="center" wrapText="1" shrinkToFit="1"/>
    </xf>
    <xf numFmtId="49" fontId="10" fillId="2" borderId="1" xfId="0" applyNumberFormat="1" applyFont="1" applyFill="1" applyBorder="1" applyAlignment="1" applyProtection="1">
      <alignment horizontal="center" vertical="center" wrapText="1" shrinkToFi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shrinkToFit="1"/>
    </xf>
    <xf numFmtId="0" fontId="7" fillId="0" borderId="1" xfId="0" applyNumberFormat="1" applyFont="1" applyBorder="1" applyAlignment="1" applyProtection="1">
      <alignment vertical="center" wrapText="1"/>
    </xf>
    <xf numFmtId="0" fontId="10" fillId="0" borderId="6" xfId="0" applyNumberFormat="1" applyFont="1" applyBorder="1" applyAlignment="1" applyProtection="1">
      <alignment horizont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wrapText="1" shrinkToFit="1"/>
    </xf>
    <xf numFmtId="0" fontId="10" fillId="2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shrinkToFit="1"/>
    </xf>
    <xf numFmtId="2" fontId="7" fillId="9" borderId="1" xfId="0" applyNumberFormat="1" applyFont="1" applyFill="1" applyBorder="1" applyAlignment="1" applyProtection="1">
      <alignment horizontal="left" vertical="center" wrapText="1" shrinkToFit="1"/>
    </xf>
    <xf numFmtId="0" fontId="7" fillId="9" borderId="1" xfId="0" applyNumberFormat="1" applyFont="1" applyFill="1" applyBorder="1" applyAlignment="1" applyProtection="1">
      <alignment vertical="center" wrapText="1"/>
    </xf>
    <xf numFmtId="0" fontId="7" fillId="9" borderId="1" xfId="0" applyNumberFormat="1" applyFont="1" applyFill="1" applyBorder="1" applyAlignment="1" applyProtection="1">
      <alignment horizontal="center" vertical="center" wrapText="1"/>
    </xf>
    <xf numFmtId="168" fontId="7" fillId="9" borderId="1" xfId="0" applyNumberFormat="1" applyFont="1" applyFill="1" applyBorder="1" applyAlignment="1" applyProtection="1">
      <alignment horizontal="left" vertical="center" wrapText="1" shrinkToFi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164" fontId="7" fillId="6" borderId="1" xfId="0" applyNumberFormat="1" applyFont="1" applyFill="1" applyBorder="1" applyAlignment="1" applyProtection="1">
      <alignment horizontal="center" vertical="center" wrapText="1"/>
    </xf>
    <xf numFmtId="2" fontId="7" fillId="9" borderId="1" xfId="0" applyNumberFormat="1" applyFont="1" applyFill="1" applyBorder="1" applyAlignment="1" applyProtection="1">
      <alignment horizontal="center" vertical="center" wrapText="1" shrinkToFit="1"/>
    </xf>
    <xf numFmtId="168" fontId="7" fillId="9" borderId="1" xfId="0" applyNumberFormat="1" applyFont="1" applyFill="1" applyBorder="1" applyAlignment="1" applyProtection="1">
      <alignment horizontal="center" vertical="center" wrapText="1" shrinkToFit="1"/>
    </xf>
    <xf numFmtId="0" fontId="7" fillId="14" borderId="1" xfId="0" applyNumberFormat="1" applyFont="1" applyFill="1" applyBorder="1" applyAlignment="1" applyProtection="1">
      <alignment horizontal="left" vertical="center" wrapText="1"/>
    </xf>
    <xf numFmtId="0" fontId="7" fillId="9" borderId="1" xfId="0" applyNumberFormat="1" applyFont="1" applyFill="1" applyBorder="1" applyAlignment="1" applyProtection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 shrinkToFit="1"/>
    </xf>
    <xf numFmtId="0" fontId="3" fillId="9" borderId="1" xfId="0" applyNumberFormat="1" applyFont="1" applyFill="1" applyBorder="1" applyAlignment="1" applyProtection="1">
      <alignment horizontal="center" vertical="center" wrapText="1"/>
    </xf>
    <xf numFmtId="2" fontId="10" fillId="0" borderId="0" xfId="0" applyNumberFormat="1" applyFont="1" applyBorder="1" applyAlignment="1" applyProtection="1">
      <alignment horizontal="center"/>
    </xf>
    <xf numFmtId="169" fontId="7" fillId="9" borderId="1" xfId="0" applyNumberFormat="1" applyFont="1" applyFill="1" applyBorder="1" applyAlignment="1" applyProtection="1">
      <alignment horizontal="center" vertical="center" wrapText="1" shrinkToFit="1"/>
    </xf>
    <xf numFmtId="4" fontId="7" fillId="9" borderId="1" xfId="0" applyNumberFormat="1" applyFont="1" applyFill="1" applyBorder="1" applyAlignment="1" applyProtection="1">
      <alignment horizontal="center" vertical="center" wrapText="1" shrinkToFit="1"/>
    </xf>
    <xf numFmtId="0" fontId="10" fillId="9" borderId="1" xfId="0" applyNumberFormat="1" applyFont="1" applyFill="1" applyBorder="1" applyAlignment="1" applyProtection="1">
      <alignment horizontal="left" vertical="center" shrinkToFit="1"/>
    </xf>
    <xf numFmtId="0" fontId="10" fillId="0" borderId="0" xfId="0" applyNumberFormat="1" applyFont="1" applyBorder="1" applyAlignment="1" applyProtection="1">
      <alignment horizontal="center"/>
    </xf>
    <xf numFmtId="0" fontId="7" fillId="6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Border="1" applyAlignment="1" applyProtection="1">
      <alignment horizontal="center"/>
    </xf>
    <xf numFmtId="0" fontId="10" fillId="2" borderId="1" xfId="0" applyNumberFormat="1" applyFont="1" applyFill="1" applyBorder="1" applyAlignment="1" applyProtection="1">
      <alignment horizontal="center"/>
    </xf>
    <xf numFmtId="4" fontId="3" fillId="6" borderId="5" xfId="0" applyNumberFormat="1" applyFont="1" applyFill="1" applyBorder="1" applyAlignment="1" applyProtection="1">
      <alignment horizontal="center" vertical="center" wrapText="1" shrinkToFit="1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left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left" vertical="center" wrapText="1"/>
    </xf>
    <xf numFmtId="0" fontId="7" fillId="0" borderId="2" xfId="0" applyNumberFormat="1" applyFont="1" applyBorder="1" applyAlignment="1" applyProtection="1">
      <alignment horizontal="left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164" fontId="7" fillId="6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3" xfId="0" applyNumberFormat="1" applyFont="1" applyBorder="1" applyAlignment="1" applyProtection="1">
      <alignment horizontal="center" vertical="center" wrapText="1"/>
    </xf>
    <xf numFmtId="14" fontId="10" fillId="0" borderId="3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/>
    </xf>
    <xf numFmtId="165" fontId="7" fillId="6" borderId="1" xfId="0" applyNumberFormat="1" applyFont="1" applyFill="1" applyBorder="1" applyAlignment="1" applyProtection="1">
      <alignment horizontal="center" vertical="center" wrapText="1" shrinkToFit="1"/>
    </xf>
    <xf numFmtId="2" fontId="7" fillId="6" borderId="1" xfId="0" applyNumberFormat="1" applyFont="1" applyFill="1" applyBorder="1" applyAlignment="1" applyProtection="1">
      <alignment horizontal="center" vertical="center" wrapText="1" shrinkToFit="1"/>
    </xf>
    <xf numFmtId="49" fontId="7" fillId="6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Border="1" applyAlignment="1" applyProtection="1">
      <alignment horizontal="center" wrapText="1"/>
    </xf>
    <xf numFmtId="0" fontId="7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right" vertical="top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49" fontId="3" fillId="9" borderId="1" xfId="0" applyNumberFormat="1" applyFont="1" applyFill="1" applyBorder="1" applyAlignment="1" applyProtection="1">
      <alignment horizontal="center" vertical="center" wrapText="1" shrinkToFit="1"/>
    </xf>
    <xf numFmtId="49" fontId="11" fillId="2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6" xfId="0" applyNumberFormat="1" applyFont="1" applyBorder="1" applyAlignment="1" applyProtection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2" fontId="3" fillId="9" borderId="1" xfId="0" applyNumberFormat="1" applyFont="1" applyFill="1" applyBorder="1" applyAlignment="1" applyProtection="1">
      <alignment horizontal="center" vertical="center" wrapText="1" shrinkToFit="1"/>
    </xf>
    <xf numFmtId="168" fontId="3" fillId="9" borderId="1" xfId="0" applyNumberFormat="1" applyFont="1" applyFill="1" applyBorder="1" applyAlignment="1" applyProtection="1">
      <alignment horizontal="center" vertical="center" wrapText="1" shrinkToFit="1"/>
    </xf>
    <xf numFmtId="2" fontId="3" fillId="2" borderId="1" xfId="0" applyNumberFormat="1" applyFont="1" applyFill="1" applyBorder="1" applyAlignment="1" applyProtection="1">
      <alignment horizontal="center" vertical="center" wrapText="1" shrinkToFit="1"/>
    </xf>
    <xf numFmtId="2" fontId="11" fillId="0" borderId="0" xfId="0" applyNumberFormat="1" applyFont="1" applyBorder="1" applyAlignment="1" applyProtection="1">
      <alignment horizontal="center"/>
    </xf>
    <xf numFmtId="4" fontId="3" fillId="9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Border="1" applyAlignment="1" applyProtection="1">
      <alignment horizontal="center"/>
    </xf>
    <xf numFmtId="0" fontId="11" fillId="0" borderId="1" xfId="0" applyNumberFormat="1" applyFont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>
      <alignment horizontal="center"/>
    </xf>
    <xf numFmtId="169" fontId="7" fillId="6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3" xfId="0" applyNumberFormat="1" applyFont="1" applyBorder="1" applyAlignment="1" applyProtection="1">
      <alignment horizontal="left" vertical="center" wrapText="1"/>
    </xf>
    <xf numFmtId="0" fontId="11" fillId="0" borderId="3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center" vertical="center"/>
    </xf>
    <xf numFmtId="0" fontId="10" fillId="0" borderId="6" xfId="0" applyNumberFormat="1" applyFont="1" applyBorder="1" applyAlignment="1" applyProtection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2" fontId="3" fillId="9" borderId="1" xfId="0" applyNumberFormat="1" applyFont="1" applyFill="1" applyBorder="1" applyAlignment="1" applyProtection="1">
      <alignment horizontal="left" vertical="center" wrapText="1" shrinkToFit="1"/>
    </xf>
    <xf numFmtId="2" fontId="10" fillId="8" borderId="1" xfId="0" applyNumberFormat="1" applyFont="1" applyFill="1" applyBorder="1" applyAlignment="1" applyProtection="1">
      <alignment horizontal="left" vertical="center" wrapText="1" shrinkToFit="1"/>
    </xf>
    <xf numFmtId="2" fontId="7" fillId="2" borderId="1" xfId="0" applyNumberFormat="1" applyFont="1" applyFill="1" applyBorder="1" applyAlignment="1" applyProtection="1">
      <alignment horizontal="left" vertical="center" wrapText="1" shrinkToFit="1"/>
    </xf>
    <xf numFmtId="2" fontId="3" fillId="2" borderId="1" xfId="0" applyNumberFormat="1" applyFont="1" applyFill="1" applyBorder="1" applyAlignment="1" applyProtection="1">
      <alignment horizontal="left" vertical="center" wrapText="1" shrinkToFit="1"/>
    </xf>
    <xf numFmtId="0" fontId="7" fillId="8" borderId="1" xfId="0" applyNumberFormat="1" applyFont="1" applyFill="1" applyBorder="1" applyAlignment="1" applyProtection="1">
      <alignment horizontal="left" vertical="center" shrinkToFit="1"/>
    </xf>
    <xf numFmtId="2" fontId="10" fillId="0" borderId="0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3"/>
    <cellStyle name="Обычный 3" xfId="4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729FCF"/>
      <rgbColor rgb="00993366"/>
      <rgbColor rgb="00FFFFCC"/>
      <rgbColor rgb="00DCE6F2"/>
      <rgbColor rgb="00660066"/>
      <rgbColor rgb="00FF8080"/>
      <rgbColor rgb="000066CC"/>
      <rgbColor rgb="00B9CDE5"/>
      <rgbColor rgb="00000080"/>
      <rgbColor rgb="00FF00FF"/>
      <rgbColor rgb="00BBE33D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E994"/>
      <rgbColor rgb="0099CCFF"/>
      <rgbColor rgb="00FFA6A6"/>
      <rgbColor rgb="00E0C2CD"/>
      <rgbColor rgb="00E6B9B8"/>
      <rgbColor rgb="003366FF"/>
      <rgbColor rgb="0033CCCC"/>
      <rgbColor rgb="0081D41A"/>
      <rgbColor rgb="00FFC000"/>
      <rgbColor rgb="00FF972F"/>
      <rgbColor rgb="00FF3838"/>
      <rgbColor rgb="00666699"/>
      <rgbColor rgb="00969696"/>
      <rgbColor rgb="00003366"/>
      <rgbColor rgb="0000B050"/>
      <rgbColor rgb="00003300"/>
      <rgbColor rgb="001E1C11"/>
      <rgbColor rgb="00C9211E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IV357"/>
  <sheetViews>
    <sheetView tabSelected="1" view="pageBreakPreview" zoomScale="50" zoomScaleNormal="60" zoomScaleSheetLayoutView="50" workbookViewId="0">
      <selection activeCell="I259" sqref="I259"/>
    </sheetView>
  </sheetViews>
  <sheetFormatPr defaultColWidth="9" defaultRowHeight="15.75" outlineLevelCol="1"/>
  <cols>
    <col min="1" max="1" width="8.140625" style="1" customWidth="1"/>
    <col min="2" max="2" width="56.5703125" style="2" customWidth="1"/>
    <col min="3" max="3" width="17.5703125" style="2" customWidth="1"/>
    <col min="4" max="4" width="58.140625" style="3" customWidth="1"/>
    <col min="5" max="5" width="2.85546875" style="2" hidden="1" customWidth="1"/>
    <col min="6" max="6" width="16.28515625" style="2" customWidth="1"/>
    <col min="7" max="7" width="54" style="4" customWidth="1"/>
    <col min="8" max="8" width="22.7109375" style="2" customWidth="1"/>
    <col min="9" max="9" width="14.140625" style="5" customWidth="1"/>
    <col min="10" max="10" width="17" style="6" customWidth="1"/>
    <col min="11" max="11" width="15.28515625" style="7" hidden="1" customWidth="1" outlineLevel="1"/>
    <col min="12" max="12" width="17.5703125" style="8" hidden="1" customWidth="1" outlineLevel="1"/>
    <col min="13" max="13" width="14.28515625" style="9" hidden="1" customWidth="1" outlineLevel="1"/>
    <col min="14" max="14" width="18" style="10" hidden="1" customWidth="1" outlineLevel="1"/>
    <col min="15" max="15" width="17.42578125" style="11" customWidth="1" collapsed="1"/>
    <col min="16" max="16" width="15.28515625" style="12" customWidth="1"/>
    <col min="17" max="17" width="13.28515625" style="12" customWidth="1"/>
    <col min="18" max="62" width="9" style="12"/>
    <col min="63" max="172" width="9" style="3"/>
    <col min="173" max="173" width="255.7109375" style="3" customWidth="1"/>
    <col min="174" max="16384" width="9" style="3"/>
  </cols>
  <sheetData>
    <row r="1" spans="1:62" s="12" customFormat="1" ht="30.75" customHeight="1">
      <c r="A1" s="13"/>
      <c r="B1" s="388" t="s">
        <v>0</v>
      </c>
      <c r="C1" s="388"/>
      <c r="D1" s="388"/>
      <c r="E1" s="388"/>
      <c r="F1" s="388"/>
      <c r="G1" s="388"/>
      <c r="H1" s="388"/>
      <c r="I1" s="388"/>
      <c r="J1" s="388"/>
      <c r="K1" s="14"/>
      <c r="L1" s="14"/>
      <c r="M1" s="14"/>
      <c r="N1" s="14"/>
      <c r="O1" s="15"/>
    </row>
    <row r="2" spans="1:62" s="12" customFormat="1" ht="30.75" customHeight="1">
      <c r="A2" s="389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14"/>
      <c r="L2" s="14"/>
      <c r="M2" s="14"/>
      <c r="N2" s="14"/>
      <c r="O2" s="15"/>
    </row>
    <row r="3" spans="1:62" s="12" customFormat="1" ht="30.75" customHeight="1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14"/>
      <c r="L3" s="14"/>
      <c r="M3" s="14"/>
      <c r="N3" s="14"/>
      <c r="O3" s="15"/>
    </row>
    <row r="4" spans="1:62" s="12" customFormat="1" ht="30.75" customHeight="1">
      <c r="A4" s="389" t="s">
        <v>3</v>
      </c>
      <c r="B4" s="389"/>
      <c r="C4" s="389"/>
      <c r="D4" s="389"/>
      <c r="E4" s="389"/>
      <c r="F4" s="389"/>
      <c r="G4" s="389"/>
      <c r="H4" s="389"/>
      <c r="I4" s="389"/>
      <c r="J4" s="389"/>
      <c r="K4" s="14"/>
      <c r="L4" s="14"/>
      <c r="M4" s="14"/>
      <c r="N4" s="14"/>
      <c r="O4" s="15"/>
    </row>
    <row r="5" spans="1:62" s="12" customFormat="1" ht="66.75" customHeight="1">
      <c r="A5" s="355" t="s">
        <v>4</v>
      </c>
      <c r="B5" s="313" t="s">
        <v>5</v>
      </c>
      <c r="C5" s="353" t="s">
        <v>6</v>
      </c>
      <c r="D5" s="313" t="s">
        <v>7</v>
      </c>
      <c r="E5" s="313" t="s">
        <v>8</v>
      </c>
      <c r="F5" s="313"/>
      <c r="G5" s="313"/>
      <c r="H5" s="313" t="s">
        <v>9</v>
      </c>
      <c r="I5" s="313" t="s">
        <v>10</v>
      </c>
      <c r="J5" s="313"/>
      <c r="K5" s="19" t="s">
        <v>11</v>
      </c>
      <c r="L5" s="20" t="s">
        <v>12</v>
      </c>
      <c r="M5" s="21"/>
      <c r="N5" s="22" t="s">
        <v>13</v>
      </c>
      <c r="O5" s="23"/>
    </row>
    <row r="6" spans="1:62" s="12" customFormat="1" ht="47.25" customHeight="1">
      <c r="A6" s="355"/>
      <c r="B6" s="313"/>
      <c r="C6" s="313"/>
      <c r="D6" s="313"/>
      <c r="E6" s="313" t="s">
        <v>14</v>
      </c>
      <c r="F6" s="313"/>
      <c r="G6" s="351" t="s">
        <v>15</v>
      </c>
      <c r="H6" s="353" t="s">
        <v>16</v>
      </c>
      <c r="I6" s="387" t="s">
        <v>17</v>
      </c>
      <c r="J6" s="353" t="s">
        <v>18</v>
      </c>
      <c r="K6" s="24"/>
      <c r="L6" s="25"/>
      <c r="M6" s="26"/>
      <c r="N6" s="27"/>
      <c r="O6" s="23"/>
    </row>
    <row r="7" spans="1:62" s="12" customFormat="1" ht="42.75" customHeight="1">
      <c r="A7" s="355"/>
      <c r="B7" s="313"/>
      <c r="C7" s="313"/>
      <c r="D7" s="313"/>
      <c r="E7" s="313" t="s">
        <v>16</v>
      </c>
      <c r="F7" s="313" t="s">
        <v>19</v>
      </c>
      <c r="G7" s="351"/>
      <c r="H7" s="353"/>
      <c r="I7" s="387"/>
      <c r="J7" s="353"/>
      <c r="K7" s="24"/>
      <c r="L7" s="25"/>
      <c r="M7" s="26"/>
      <c r="N7" s="27"/>
      <c r="O7" s="23"/>
    </row>
    <row r="8" spans="1:62" s="31" customFormat="1" ht="33.75" customHeight="1">
      <c r="A8" s="16">
        <v>1</v>
      </c>
      <c r="B8" s="230">
        <v>2</v>
      </c>
      <c r="C8" s="230">
        <v>3</v>
      </c>
      <c r="D8" s="230">
        <v>4</v>
      </c>
      <c r="E8" s="230">
        <v>5</v>
      </c>
      <c r="F8" s="230">
        <v>5</v>
      </c>
      <c r="G8" s="231">
        <v>6</v>
      </c>
      <c r="H8" s="230">
        <v>7</v>
      </c>
      <c r="I8" s="232">
        <v>8</v>
      </c>
      <c r="J8" s="230">
        <v>9</v>
      </c>
      <c r="K8" s="24"/>
      <c r="L8" s="25"/>
      <c r="M8" s="26"/>
      <c r="N8" s="27"/>
      <c r="O8" s="29"/>
      <c r="P8" s="30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spans="1:62" s="31" customFormat="1" ht="15" customHeight="1">
      <c r="A9" s="331" t="s">
        <v>20</v>
      </c>
      <c r="B9" s="331" t="s">
        <v>21</v>
      </c>
      <c r="C9" s="331" t="s">
        <v>22</v>
      </c>
      <c r="D9" s="331" t="s">
        <v>23</v>
      </c>
      <c r="E9" s="331" t="s">
        <v>24</v>
      </c>
      <c r="F9" s="331">
        <v>45291</v>
      </c>
      <c r="G9" s="331" t="s">
        <v>25</v>
      </c>
      <c r="H9" s="331" t="s">
        <v>26</v>
      </c>
      <c r="I9" s="331">
        <v>958988.5</v>
      </c>
      <c r="J9" s="331" t="e">
        <f>#N/A</f>
        <v>#N/A</v>
      </c>
      <c r="K9" s="33" t="e">
        <f t="shared" ref="K9:K13" si="0">#N/A</f>
        <v>#N/A</v>
      </c>
      <c r="L9" s="33" t="e">
        <f t="shared" ref="L9:L13" si="1">#N/A</f>
        <v>#N/A</v>
      </c>
      <c r="M9" s="33" t="e">
        <f t="shared" ref="M9:M13" si="2">#N/A</f>
        <v>#N/A</v>
      </c>
      <c r="N9" s="34" t="e">
        <f t="shared" ref="N9:N13" si="3">#N/A</f>
        <v>#N/A</v>
      </c>
      <c r="O9" s="35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</row>
    <row r="10" spans="1:62" s="31" customFormat="1" ht="7.5" hidden="1" customHeight="1">
      <c r="A10" s="331"/>
      <c r="B10" s="331"/>
      <c r="C10" s="331"/>
      <c r="D10" s="331"/>
      <c r="E10" s="331"/>
      <c r="F10" s="331"/>
      <c r="G10" s="331"/>
      <c r="H10" s="331" t="s">
        <v>27</v>
      </c>
      <c r="I10" s="331"/>
      <c r="J10" s="331"/>
      <c r="K10" s="33" t="e">
        <f t="shared" si="0"/>
        <v>#N/A</v>
      </c>
      <c r="L10" s="33" t="e">
        <f t="shared" si="1"/>
        <v>#N/A</v>
      </c>
      <c r="M10" s="33" t="e">
        <f t="shared" si="2"/>
        <v>#N/A</v>
      </c>
      <c r="N10" s="34" t="e">
        <f t="shared" si="3"/>
        <v>#N/A</v>
      </c>
      <c r="O10" s="35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</row>
    <row r="11" spans="1:62" s="31" customFormat="1" ht="27.75" customHeight="1">
      <c r="A11" s="331"/>
      <c r="B11" s="331"/>
      <c r="C11" s="331"/>
      <c r="D11" s="331"/>
      <c r="E11" s="331" t="s">
        <v>28</v>
      </c>
      <c r="F11" s="331"/>
      <c r="G11" s="331"/>
      <c r="H11" s="331" t="s">
        <v>29</v>
      </c>
      <c r="I11" s="331">
        <v>404472.6</v>
      </c>
      <c r="J11" s="331" t="e">
        <f t="shared" ref="J11:J12" si="4">#N/A</f>
        <v>#N/A</v>
      </c>
      <c r="K11" s="33" t="e">
        <f t="shared" si="0"/>
        <v>#N/A</v>
      </c>
      <c r="L11" s="33" t="e">
        <f t="shared" si="1"/>
        <v>#N/A</v>
      </c>
      <c r="M11" s="33" t="e">
        <f t="shared" si="2"/>
        <v>#N/A</v>
      </c>
      <c r="N11" s="34" t="e">
        <f t="shared" si="3"/>
        <v>#N/A</v>
      </c>
      <c r="O11" s="35"/>
      <c r="P11" s="30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  <row r="12" spans="1:62" s="31" customFormat="1" ht="15" hidden="1" customHeight="1">
      <c r="A12" s="331"/>
      <c r="B12" s="331"/>
      <c r="C12" s="331"/>
      <c r="D12" s="331"/>
      <c r="E12" s="331" t="s">
        <v>30</v>
      </c>
      <c r="F12" s="331"/>
      <c r="G12" s="331"/>
      <c r="H12" s="331" t="s">
        <v>30</v>
      </c>
      <c r="I12" s="331">
        <v>554515.9</v>
      </c>
      <c r="J12" s="331" t="e">
        <f t="shared" si="4"/>
        <v>#N/A</v>
      </c>
      <c r="K12" s="33" t="e">
        <f t="shared" si="0"/>
        <v>#N/A</v>
      </c>
      <c r="L12" s="33" t="e">
        <f t="shared" si="1"/>
        <v>#N/A</v>
      </c>
      <c r="M12" s="33" t="e">
        <f t="shared" si="2"/>
        <v>#N/A</v>
      </c>
      <c r="N12" s="34" t="e">
        <f t="shared" si="3"/>
        <v>#N/A</v>
      </c>
      <c r="O12" s="35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</row>
    <row r="13" spans="1:62" s="12" customFormat="1" ht="7.5" customHeight="1">
      <c r="A13" s="331"/>
      <c r="B13" s="331"/>
      <c r="C13" s="331"/>
      <c r="D13" s="331"/>
      <c r="E13" s="331"/>
      <c r="F13" s="331"/>
      <c r="G13" s="331"/>
      <c r="H13" s="331" t="s">
        <v>31</v>
      </c>
      <c r="I13" s="331"/>
      <c r="J13" s="331"/>
      <c r="K13" s="33" t="e">
        <f t="shared" si="0"/>
        <v>#N/A</v>
      </c>
      <c r="L13" s="33" t="e">
        <f t="shared" si="1"/>
        <v>#N/A</v>
      </c>
      <c r="M13" s="33" t="e">
        <f t="shared" si="2"/>
        <v>#N/A</v>
      </c>
      <c r="N13" s="34" t="e">
        <f t="shared" si="3"/>
        <v>#N/A</v>
      </c>
      <c r="O13" s="35"/>
    </row>
    <row r="14" spans="1:62" s="12" customFormat="1" ht="15" customHeight="1">
      <c r="A14" s="328">
        <v>1</v>
      </c>
      <c r="B14" s="341" t="s">
        <v>32</v>
      </c>
      <c r="C14" s="341" t="s">
        <v>25</v>
      </c>
      <c r="D14" s="313" t="s">
        <v>33</v>
      </c>
      <c r="E14" s="329" t="s">
        <v>24</v>
      </c>
      <c r="F14" s="386" t="s">
        <v>25</v>
      </c>
      <c r="G14" s="350" t="s">
        <v>25</v>
      </c>
      <c r="H14" s="325" t="s">
        <v>26</v>
      </c>
      <c r="I14" s="326">
        <v>0</v>
      </c>
      <c r="J14" s="357">
        <v>0</v>
      </c>
      <c r="K14" s="33"/>
      <c r="L14" s="40"/>
      <c r="M14" s="41"/>
      <c r="N14" s="42"/>
      <c r="O14" s="43"/>
    </row>
    <row r="15" spans="1:62" s="12" customFormat="1">
      <c r="A15" s="328"/>
      <c r="B15" s="341"/>
      <c r="C15" s="341"/>
      <c r="D15" s="341"/>
      <c r="E15" s="329"/>
      <c r="F15" s="386"/>
      <c r="G15" s="350"/>
      <c r="H15" s="325" t="s">
        <v>27</v>
      </c>
      <c r="I15" s="326"/>
      <c r="J15" s="357"/>
      <c r="K15" s="33"/>
      <c r="L15" s="40"/>
      <c r="M15" s="41"/>
      <c r="N15" s="42"/>
      <c r="O15" s="43"/>
    </row>
    <row r="16" spans="1:62" s="12" customFormat="1" ht="15" customHeight="1">
      <c r="A16" s="328"/>
      <c r="B16" s="341"/>
      <c r="C16" s="341"/>
      <c r="D16" s="341"/>
      <c r="E16" s="125" t="s">
        <v>28</v>
      </c>
      <c r="F16" s="386"/>
      <c r="G16" s="350"/>
      <c r="H16" s="233" t="s">
        <v>29</v>
      </c>
      <c r="I16" s="234">
        <v>0</v>
      </c>
      <c r="J16" s="235">
        <v>0</v>
      </c>
      <c r="K16" s="33"/>
      <c r="L16" s="40"/>
      <c r="M16" s="41"/>
      <c r="N16" s="42"/>
      <c r="O16" s="43"/>
    </row>
    <row r="17" spans="1:15" s="12" customFormat="1" ht="15" customHeight="1">
      <c r="A17" s="328"/>
      <c r="B17" s="341"/>
      <c r="C17" s="341"/>
      <c r="D17" s="341"/>
      <c r="E17" s="329" t="s">
        <v>30</v>
      </c>
      <c r="F17" s="386"/>
      <c r="G17" s="350"/>
      <c r="H17" s="325" t="s">
        <v>30</v>
      </c>
      <c r="I17" s="326">
        <v>0</v>
      </c>
      <c r="J17" s="357">
        <v>0</v>
      </c>
      <c r="K17" s="33"/>
      <c r="L17" s="40"/>
      <c r="M17" s="41"/>
      <c r="N17" s="42"/>
      <c r="O17" s="43"/>
    </row>
    <row r="18" spans="1:15" s="12" customFormat="1" ht="30" customHeight="1">
      <c r="A18" s="328"/>
      <c r="B18" s="341"/>
      <c r="C18" s="341"/>
      <c r="D18" s="341"/>
      <c r="E18" s="329"/>
      <c r="F18" s="386"/>
      <c r="G18" s="350"/>
      <c r="H18" s="325" t="s">
        <v>31</v>
      </c>
      <c r="I18" s="326"/>
      <c r="J18" s="357"/>
      <c r="K18" s="33"/>
      <c r="L18" s="40"/>
      <c r="M18" s="41"/>
      <c r="N18" s="42"/>
      <c r="O18" s="43"/>
    </row>
    <row r="19" spans="1:15" s="12" customFormat="1" ht="15" customHeight="1">
      <c r="A19" s="366" t="s">
        <v>34</v>
      </c>
      <c r="B19" s="313" t="s">
        <v>35</v>
      </c>
      <c r="C19" s="313" t="s">
        <v>22</v>
      </c>
      <c r="D19" s="313" t="s">
        <v>36</v>
      </c>
      <c r="E19" s="314" t="s">
        <v>24</v>
      </c>
      <c r="F19" s="332">
        <v>46022</v>
      </c>
      <c r="G19" s="332"/>
      <c r="H19" s="344" t="s">
        <v>26</v>
      </c>
      <c r="I19" s="345">
        <v>0</v>
      </c>
      <c r="J19" s="354">
        <v>0</v>
      </c>
      <c r="K19" s="33"/>
      <c r="L19" s="40"/>
      <c r="M19" s="41"/>
      <c r="N19" s="42"/>
      <c r="O19" s="44"/>
    </row>
    <row r="20" spans="1:15" s="12" customFormat="1">
      <c r="A20" s="366"/>
      <c r="B20" s="313"/>
      <c r="C20" s="313"/>
      <c r="D20" s="313"/>
      <c r="E20" s="314"/>
      <c r="F20" s="332"/>
      <c r="G20" s="332"/>
      <c r="H20" s="344" t="s">
        <v>27</v>
      </c>
      <c r="I20" s="345"/>
      <c r="J20" s="354"/>
      <c r="K20" s="33"/>
      <c r="L20" s="40"/>
      <c r="M20" s="41"/>
      <c r="N20" s="42"/>
      <c r="O20" s="44"/>
    </row>
    <row r="21" spans="1:15" s="12" customFormat="1" ht="15" customHeight="1">
      <c r="A21" s="366"/>
      <c r="B21" s="313"/>
      <c r="C21" s="313"/>
      <c r="D21" s="313"/>
      <c r="E21" s="236" t="s">
        <v>28</v>
      </c>
      <c r="F21" s="332"/>
      <c r="G21" s="332"/>
      <c r="H21" s="237" t="s">
        <v>29</v>
      </c>
      <c r="I21" s="238">
        <v>0</v>
      </c>
      <c r="J21" s="239">
        <v>0</v>
      </c>
      <c r="K21" s="33"/>
      <c r="L21" s="40"/>
      <c r="M21" s="41"/>
      <c r="N21" s="42"/>
      <c r="O21" s="44"/>
    </row>
    <row r="22" spans="1:15" s="12" customFormat="1" ht="15" customHeight="1">
      <c r="A22" s="366"/>
      <c r="B22" s="313"/>
      <c r="C22" s="313"/>
      <c r="D22" s="313"/>
      <c r="E22" s="314" t="s">
        <v>30</v>
      </c>
      <c r="F22" s="332"/>
      <c r="G22" s="332"/>
      <c r="H22" s="344" t="s">
        <v>30</v>
      </c>
      <c r="I22" s="345">
        <v>0</v>
      </c>
      <c r="J22" s="354">
        <v>0</v>
      </c>
      <c r="K22" s="33"/>
      <c r="L22" s="40"/>
      <c r="M22" s="41"/>
      <c r="N22" s="42"/>
      <c r="O22" s="44"/>
    </row>
    <row r="23" spans="1:15" s="12" customFormat="1" ht="104.25" customHeight="1">
      <c r="A23" s="366"/>
      <c r="B23" s="313"/>
      <c r="C23" s="313"/>
      <c r="D23" s="313"/>
      <c r="E23" s="314"/>
      <c r="F23" s="332"/>
      <c r="G23" s="332"/>
      <c r="H23" s="344" t="s">
        <v>31</v>
      </c>
      <c r="I23" s="345"/>
      <c r="J23" s="354"/>
      <c r="K23" s="33"/>
      <c r="L23" s="40"/>
      <c r="M23" s="41"/>
      <c r="N23" s="42"/>
      <c r="O23" s="44"/>
    </row>
    <row r="24" spans="1:15" s="12" customFormat="1" ht="163.15" customHeight="1">
      <c r="A24" s="268" t="s">
        <v>37</v>
      </c>
      <c r="B24" s="17" t="s">
        <v>38</v>
      </c>
      <c r="C24" s="279" t="s">
        <v>22</v>
      </c>
      <c r="D24" s="17" t="s">
        <v>36</v>
      </c>
      <c r="E24" s="17" t="s">
        <v>25</v>
      </c>
      <c r="F24" s="240">
        <v>46022</v>
      </c>
      <c r="G24" s="245" t="s">
        <v>39</v>
      </c>
      <c r="H24" s="17" t="s">
        <v>25</v>
      </c>
      <c r="I24" s="241" t="s">
        <v>25</v>
      </c>
      <c r="J24" s="242" t="s">
        <v>25</v>
      </c>
      <c r="K24" s="24"/>
      <c r="L24" s="25"/>
      <c r="M24" s="26"/>
      <c r="N24" s="27"/>
      <c r="O24" s="47"/>
    </row>
    <row r="25" spans="1:15" s="12" customFormat="1" ht="15" customHeight="1">
      <c r="A25" s="328">
        <v>2</v>
      </c>
      <c r="B25" s="341" t="s">
        <v>40</v>
      </c>
      <c r="C25" s="341" t="s">
        <v>25</v>
      </c>
      <c r="D25" s="313" t="s">
        <v>36</v>
      </c>
      <c r="E25" s="329" t="s">
        <v>24</v>
      </c>
      <c r="F25" s="314" t="s">
        <v>25</v>
      </c>
      <c r="G25" s="342" t="s">
        <v>25</v>
      </c>
      <c r="H25" s="325" t="s">
        <v>26</v>
      </c>
      <c r="I25" s="326">
        <v>0</v>
      </c>
      <c r="J25" s="357">
        <v>0</v>
      </c>
      <c r="K25" s="33">
        <f>K26+K27+K28+K29</f>
        <v>0</v>
      </c>
      <c r="L25" s="40">
        <f>L26+L27+L28+L29</f>
        <v>0</v>
      </c>
      <c r="M25" s="41">
        <f>M26+M27+M28+M29</f>
        <v>0</v>
      </c>
      <c r="N25" s="48">
        <f>N26+N27+N28+N29</f>
        <v>0</v>
      </c>
      <c r="O25" s="43"/>
    </row>
    <row r="26" spans="1:15" s="12" customFormat="1">
      <c r="A26" s="328"/>
      <c r="B26" s="341"/>
      <c r="C26" s="341"/>
      <c r="D26" s="341"/>
      <c r="E26" s="329"/>
      <c r="F26" s="314"/>
      <c r="G26" s="342"/>
      <c r="H26" s="325" t="s">
        <v>27</v>
      </c>
      <c r="I26" s="326"/>
      <c r="J26" s="357"/>
      <c r="K26" s="33"/>
      <c r="L26" s="40"/>
      <c r="M26" s="41"/>
      <c r="N26" s="42"/>
      <c r="O26" s="43"/>
    </row>
    <row r="27" spans="1:15" s="12" customFormat="1" ht="15" customHeight="1">
      <c r="A27" s="328"/>
      <c r="B27" s="341"/>
      <c r="C27" s="341"/>
      <c r="D27" s="341"/>
      <c r="E27" s="125" t="s">
        <v>28</v>
      </c>
      <c r="F27" s="314"/>
      <c r="G27" s="342"/>
      <c r="H27" s="233" t="s">
        <v>29</v>
      </c>
      <c r="I27" s="234">
        <v>0</v>
      </c>
      <c r="J27" s="235">
        <v>0</v>
      </c>
      <c r="K27" s="33"/>
      <c r="L27" s="40"/>
      <c r="M27" s="41"/>
      <c r="N27" s="42"/>
      <c r="O27" s="43"/>
    </row>
    <row r="28" spans="1:15" s="12" customFormat="1" ht="15" customHeight="1">
      <c r="A28" s="328"/>
      <c r="B28" s="341"/>
      <c r="C28" s="341"/>
      <c r="D28" s="341"/>
      <c r="E28" s="329" t="s">
        <v>30</v>
      </c>
      <c r="F28" s="314"/>
      <c r="G28" s="342"/>
      <c r="H28" s="325" t="s">
        <v>30</v>
      </c>
      <c r="I28" s="326">
        <v>0</v>
      </c>
      <c r="J28" s="357">
        <v>0</v>
      </c>
      <c r="K28" s="33"/>
      <c r="L28" s="40"/>
      <c r="M28" s="41"/>
      <c r="N28" s="42"/>
      <c r="O28" s="43"/>
    </row>
    <row r="29" spans="1:15" s="12" customFormat="1" ht="57.75" customHeight="1">
      <c r="A29" s="328"/>
      <c r="B29" s="341"/>
      <c r="C29" s="341"/>
      <c r="D29" s="341"/>
      <c r="E29" s="329"/>
      <c r="F29" s="314"/>
      <c r="G29" s="342"/>
      <c r="H29" s="325" t="s">
        <v>31</v>
      </c>
      <c r="I29" s="326"/>
      <c r="J29" s="357"/>
      <c r="K29" s="33"/>
      <c r="L29" s="40"/>
      <c r="M29" s="41"/>
      <c r="N29" s="42"/>
      <c r="O29" s="43"/>
    </row>
    <row r="30" spans="1:15" s="12" customFormat="1" ht="15" customHeight="1">
      <c r="A30" s="366" t="s">
        <v>41</v>
      </c>
      <c r="B30" s="313" t="s">
        <v>42</v>
      </c>
      <c r="C30" s="313" t="s">
        <v>22</v>
      </c>
      <c r="D30" s="313" t="s">
        <v>43</v>
      </c>
      <c r="E30" s="314" t="s">
        <v>24</v>
      </c>
      <c r="F30" s="314" t="s">
        <v>44</v>
      </c>
      <c r="G30" s="332"/>
      <c r="H30" s="344" t="s">
        <v>26</v>
      </c>
      <c r="I30" s="345">
        <v>0</v>
      </c>
      <c r="J30" s="354">
        <v>0</v>
      </c>
      <c r="K30" s="33">
        <f>K31+K32+K33+K34</f>
        <v>0</v>
      </c>
      <c r="L30" s="40">
        <f>L31+L32+L33+L34</f>
        <v>0</v>
      </c>
      <c r="M30" s="41">
        <f>M31+M32+M33+M34</f>
        <v>0</v>
      </c>
      <c r="N30" s="48">
        <f>N31+N32+N33+N34</f>
        <v>0</v>
      </c>
      <c r="O30" s="44"/>
    </row>
    <row r="31" spans="1:15" s="12" customFormat="1">
      <c r="A31" s="366"/>
      <c r="B31" s="313"/>
      <c r="C31" s="313"/>
      <c r="D31" s="313"/>
      <c r="E31" s="314"/>
      <c r="F31" s="314"/>
      <c r="G31" s="332"/>
      <c r="H31" s="344" t="s">
        <v>27</v>
      </c>
      <c r="I31" s="345"/>
      <c r="J31" s="354"/>
      <c r="K31" s="33"/>
      <c r="L31" s="40"/>
      <c r="M31" s="41"/>
      <c r="N31" s="42"/>
      <c r="O31" s="44"/>
    </row>
    <row r="32" spans="1:15" s="12" customFormat="1" ht="15" customHeight="1">
      <c r="A32" s="366"/>
      <c r="B32" s="313"/>
      <c r="C32" s="313"/>
      <c r="D32" s="313"/>
      <c r="E32" s="236" t="s">
        <v>28</v>
      </c>
      <c r="F32" s="314"/>
      <c r="G32" s="332"/>
      <c r="H32" s="237" t="s">
        <v>29</v>
      </c>
      <c r="I32" s="238">
        <v>0</v>
      </c>
      <c r="J32" s="239">
        <v>0</v>
      </c>
      <c r="K32" s="33"/>
      <c r="L32" s="40"/>
      <c r="M32" s="41"/>
      <c r="N32" s="42"/>
      <c r="O32" s="44"/>
    </row>
    <row r="33" spans="1:62" s="12" customFormat="1" ht="15" customHeight="1">
      <c r="A33" s="366"/>
      <c r="B33" s="313"/>
      <c r="C33" s="313"/>
      <c r="D33" s="313"/>
      <c r="E33" s="314" t="s">
        <v>30</v>
      </c>
      <c r="F33" s="314"/>
      <c r="G33" s="332"/>
      <c r="H33" s="344" t="s">
        <v>30</v>
      </c>
      <c r="I33" s="345">
        <v>0</v>
      </c>
      <c r="J33" s="354">
        <v>0</v>
      </c>
      <c r="K33" s="33"/>
      <c r="L33" s="40"/>
      <c r="M33" s="41"/>
      <c r="N33" s="42"/>
      <c r="O33" s="44"/>
    </row>
    <row r="34" spans="1:62" s="12" customFormat="1" ht="83.25" customHeight="1">
      <c r="A34" s="366"/>
      <c r="B34" s="313"/>
      <c r="C34" s="313"/>
      <c r="D34" s="313"/>
      <c r="E34" s="314"/>
      <c r="F34" s="314"/>
      <c r="G34" s="332"/>
      <c r="H34" s="344" t="s">
        <v>31</v>
      </c>
      <c r="I34" s="345"/>
      <c r="J34" s="354"/>
      <c r="K34" s="33"/>
      <c r="L34" s="40"/>
      <c r="M34" s="41"/>
      <c r="N34" s="42"/>
      <c r="O34" s="44"/>
    </row>
    <row r="35" spans="1:62" s="54" customFormat="1" ht="121.5" customHeight="1">
      <c r="A35" s="268" t="s">
        <v>45</v>
      </c>
      <c r="B35" s="243" t="s">
        <v>46</v>
      </c>
      <c r="C35" s="243" t="s">
        <v>22</v>
      </c>
      <c r="D35" s="244" t="s">
        <v>47</v>
      </c>
      <c r="E35" s="243" t="s">
        <v>25</v>
      </c>
      <c r="F35" s="243" t="s">
        <v>44</v>
      </c>
      <c r="G35" s="245" t="s">
        <v>48</v>
      </c>
      <c r="H35" s="243" t="s">
        <v>25</v>
      </c>
      <c r="I35" s="241" t="s">
        <v>25</v>
      </c>
      <c r="J35" s="243" t="s">
        <v>25</v>
      </c>
      <c r="K35" s="50"/>
      <c r="L35" s="51"/>
      <c r="M35" s="52"/>
      <c r="N35" s="49"/>
      <c r="O35" s="53"/>
    </row>
    <row r="36" spans="1:62" s="58" customFormat="1" ht="18.75" customHeight="1">
      <c r="A36" s="365">
        <v>3</v>
      </c>
      <c r="B36" s="311" t="s">
        <v>49</v>
      </c>
      <c r="C36" s="341" t="s">
        <v>25</v>
      </c>
      <c r="D36" s="313" t="s">
        <v>33</v>
      </c>
      <c r="E36" s="329" t="s">
        <v>24</v>
      </c>
      <c r="F36" s="314" t="s">
        <v>25</v>
      </c>
      <c r="G36" s="342" t="s">
        <v>25</v>
      </c>
      <c r="H36" s="325" t="s">
        <v>26</v>
      </c>
      <c r="I36" s="334">
        <v>599393.69999999995</v>
      </c>
      <c r="J36" s="334">
        <f>J38+J39</f>
        <v>189328.40000000002</v>
      </c>
      <c r="K36" s="56">
        <f>K37+K38+K39+K40</f>
        <v>43352.6</v>
      </c>
      <c r="L36" s="56">
        <f>L37+L38+L39+L40</f>
        <v>375052.2</v>
      </c>
      <c r="M36" s="56">
        <f>M37+M38+M39+M40</f>
        <v>0</v>
      </c>
      <c r="N36" s="57">
        <f>N37+N38+N39+N40</f>
        <v>0</v>
      </c>
      <c r="O36" s="43"/>
      <c r="P36" s="12"/>
      <c r="Q36" s="30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</row>
    <row r="37" spans="1:62" s="58" customFormat="1" ht="18.75" customHeight="1">
      <c r="A37" s="365"/>
      <c r="B37" s="311"/>
      <c r="C37" s="341"/>
      <c r="D37" s="313"/>
      <c r="E37" s="329"/>
      <c r="F37" s="314"/>
      <c r="G37" s="342"/>
      <c r="H37" s="325" t="s">
        <v>27</v>
      </c>
      <c r="I37" s="334"/>
      <c r="J37" s="334"/>
      <c r="K37" s="56"/>
      <c r="L37" s="56"/>
      <c r="M37" s="56"/>
      <c r="N37" s="57"/>
      <c r="O37" s="43"/>
      <c r="P37" s="12"/>
      <c r="Q37" s="30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</row>
    <row r="38" spans="1:62" s="58" customFormat="1" ht="18.75" customHeight="1">
      <c r="A38" s="365"/>
      <c r="B38" s="311"/>
      <c r="C38" s="341"/>
      <c r="D38" s="313"/>
      <c r="E38" s="125" t="s">
        <v>28</v>
      </c>
      <c r="F38" s="314">
        <v>14472.6</v>
      </c>
      <c r="G38" s="342"/>
      <c r="H38" s="233" t="s">
        <v>29</v>
      </c>
      <c r="I38" s="246">
        <v>14815.5</v>
      </c>
      <c r="J38" s="246">
        <v>19.7</v>
      </c>
      <c r="K38" s="56"/>
      <c r="L38" s="56">
        <f>L43+L67</f>
        <v>14472.6</v>
      </c>
      <c r="M38" s="56"/>
      <c r="N38" s="57"/>
      <c r="O38" s="4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</row>
    <row r="39" spans="1:62" s="58" customFormat="1" ht="18.75" customHeight="1">
      <c r="A39" s="365"/>
      <c r="B39" s="311"/>
      <c r="C39" s="341"/>
      <c r="D39" s="313"/>
      <c r="E39" s="329" t="s">
        <v>30</v>
      </c>
      <c r="F39" s="314">
        <v>403932.2</v>
      </c>
      <c r="G39" s="342"/>
      <c r="H39" s="325" t="s">
        <v>30</v>
      </c>
      <c r="I39" s="334">
        <v>584578.19999999995</v>
      </c>
      <c r="J39" s="334">
        <f>J44+J56+J68</f>
        <v>189308.7</v>
      </c>
      <c r="K39" s="56">
        <f>K44+K50+K56+K62+K68</f>
        <v>43352.6</v>
      </c>
      <c r="L39" s="56">
        <f>L44+L50+L56+L68</f>
        <v>360579.60000000003</v>
      </c>
      <c r="M39" s="56"/>
      <c r="N39" s="57"/>
      <c r="O39" s="4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</row>
    <row r="40" spans="1:62" s="58" customFormat="1" ht="33.75" customHeight="1">
      <c r="A40" s="365"/>
      <c r="B40" s="311"/>
      <c r="C40" s="341"/>
      <c r="D40" s="313"/>
      <c r="E40" s="329"/>
      <c r="F40" s="314"/>
      <c r="G40" s="342"/>
      <c r="H40" s="325" t="s">
        <v>31</v>
      </c>
      <c r="I40" s="334"/>
      <c r="J40" s="334"/>
      <c r="K40" s="56"/>
      <c r="L40" s="56"/>
      <c r="M40" s="56"/>
      <c r="N40" s="57"/>
      <c r="O40" s="4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</row>
    <row r="41" spans="1:62" s="12" customFormat="1" ht="15" customHeight="1">
      <c r="A41" s="366" t="s">
        <v>50</v>
      </c>
      <c r="B41" s="312" t="s">
        <v>51</v>
      </c>
      <c r="C41" s="313" t="s">
        <v>22</v>
      </c>
      <c r="D41" s="313" t="s">
        <v>36</v>
      </c>
      <c r="E41" s="314" t="s">
        <v>24</v>
      </c>
      <c r="F41" s="330">
        <v>46022</v>
      </c>
      <c r="G41" s="332" t="s">
        <v>52</v>
      </c>
      <c r="H41" s="344" t="s">
        <v>26</v>
      </c>
      <c r="I41" s="345">
        <v>570255</v>
      </c>
      <c r="J41" s="345">
        <v>187368.1</v>
      </c>
      <c r="K41" s="33">
        <f>K43+K44+K45+K46</f>
        <v>41683</v>
      </c>
      <c r="L41" s="40">
        <f>L43+L44+L45+L46</f>
        <v>356363.9</v>
      </c>
      <c r="M41" s="41">
        <f>M43+M44+M45+M46</f>
        <v>0</v>
      </c>
      <c r="N41" s="48">
        <f>N43+N44+N45+N46</f>
        <v>0</v>
      </c>
      <c r="O41" s="44"/>
    </row>
    <row r="42" spans="1:62" s="12" customFormat="1">
      <c r="A42" s="366"/>
      <c r="B42" s="312"/>
      <c r="C42" s="313"/>
      <c r="D42" s="313"/>
      <c r="E42" s="314"/>
      <c r="F42" s="330"/>
      <c r="G42" s="332"/>
      <c r="H42" s="344" t="s">
        <v>27</v>
      </c>
      <c r="I42" s="345"/>
      <c r="J42" s="345"/>
      <c r="K42" s="33"/>
      <c r="L42" s="40">
        <v>0</v>
      </c>
      <c r="M42" s="41"/>
      <c r="N42" s="42"/>
      <c r="O42" s="44"/>
    </row>
    <row r="43" spans="1:62" s="12" customFormat="1" ht="15" customHeight="1">
      <c r="A43" s="366"/>
      <c r="B43" s="312"/>
      <c r="C43" s="313"/>
      <c r="D43" s="313"/>
      <c r="E43" s="236" t="s">
        <v>28</v>
      </c>
      <c r="F43" s="330">
        <f t="shared" ref="F43:F44" si="5">I43</f>
        <v>13913.7</v>
      </c>
      <c r="G43" s="332"/>
      <c r="H43" s="237" t="s">
        <v>29</v>
      </c>
      <c r="I43" s="238">
        <v>13913.7</v>
      </c>
      <c r="J43" s="238">
        <v>0</v>
      </c>
      <c r="K43" s="33"/>
      <c r="L43" s="40">
        <v>13913.7</v>
      </c>
      <c r="M43" s="41"/>
      <c r="N43" s="42"/>
      <c r="O43" s="44"/>
    </row>
    <row r="44" spans="1:62" s="12" customFormat="1" ht="15" customHeight="1">
      <c r="A44" s="366"/>
      <c r="B44" s="312"/>
      <c r="C44" s="313"/>
      <c r="D44" s="313"/>
      <c r="E44" s="314" t="s">
        <v>30</v>
      </c>
      <c r="F44" s="330">
        <f t="shared" si="5"/>
        <v>556341.30000000005</v>
      </c>
      <c r="G44" s="332"/>
      <c r="H44" s="344" t="s">
        <v>30</v>
      </c>
      <c r="I44" s="345">
        <v>556341.30000000005</v>
      </c>
      <c r="J44" s="345">
        <v>187368.1</v>
      </c>
      <c r="K44" s="33">
        <v>41683</v>
      </c>
      <c r="L44" s="40">
        <f>140.5+15300+55000+259646.2+12363.5</f>
        <v>342450.2</v>
      </c>
      <c r="M44" s="41"/>
      <c r="N44" s="42"/>
      <c r="O44" s="44"/>
    </row>
    <row r="45" spans="1:62" s="12" customFormat="1" ht="63.6" customHeight="1">
      <c r="A45" s="366"/>
      <c r="B45" s="312"/>
      <c r="C45" s="313"/>
      <c r="D45" s="313"/>
      <c r="E45" s="314"/>
      <c r="F45" s="330"/>
      <c r="G45" s="332"/>
      <c r="H45" s="344" t="s">
        <v>31</v>
      </c>
      <c r="I45" s="345"/>
      <c r="J45" s="345"/>
      <c r="K45" s="33"/>
      <c r="L45" s="40"/>
      <c r="M45" s="41"/>
      <c r="N45" s="42"/>
      <c r="O45" s="44"/>
    </row>
    <row r="46" spans="1:62" s="12" customFormat="1" ht="139.5" customHeight="1">
      <c r="A46" s="268" t="s">
        <v>53</v>
      </c>
      <c r="B46" s="247" t="s">
        <v>54</v>
      </c>
      <c r="C46" s="17" t="s">
        <v>22</v>
      </c>
      <c r="D46" s="17" t="s">
        <v>36</v>
      </c>
      <c r="E46" s="240" t="s">
        <v>25</v>
      </c>
      <c r="F46" s="240">
        <v>46022</v>
      </c>
      <c r="G46" s="248"/>
      <c r="H46" s="17" t="s">
        <v>25</v>
      </c>
      <c r="I46" s="241" t="s">
        <v>25</v>
      </c>
      <c r="J46" s="242" t="s">
        <v>25</v>
      </c>
      <c r="K46" s="24"/>
      <c r="L46" s="25"/>
      <c r="M46" s="26"/>
      <c r="N46" s="27"/>
      <c r="O46" s="47"/>
    </row>
    <row r="47" spans="1:62" s="12" customFormat="1" ht="15" customHeight="1">
      <c r="A47" s="366" t="s">
        <v>55</v>
      </c>
      <c r="B47" s="312" t="s">
        <v>56</v>
      </c>
      <c r="C47" s="313" t="s">
        <v>22</v>
      </c>
      <c r="D47" s="313" t="s">
        <v>43</v>
      </c>
      <c r="E47" s="314" t="s">
        <v>24</v>
      </c>
      <c r="F47" s="330">
        <v>46022</v>
      </c>
      <c r="G47" s="332"/>
      <c r="H47" s="344" t="s">
        <v>26</v>
      </c>
      <c r="I47" s="383">
        <v>17808</v>
      </c>
      <c r="J47" s="354">
        <v>0</v>
      </c>
      <c r="K47" s="33">
        <f>K48+K49+K50+K51</f>
        <v>1669.6</v>
      </c>
      <c r="L47" s="40">
        <f>L48+L49+L50+L51</f>
        <v>12000</v>
      </c>
      <c r="M47" s="41">
        <f>M48+M49+M50+M51</f>
        <v>0</v>
      </c>
      <c r="N47" s="48">
        <f>N48+N49+N50+N51</f>
        <v>0</v>
      </c>
      <c r="O47" s="44"/>
    </row>
    <row r="48" spans="1:62" s="12" customFormat="1">
      <c r="A48" s="366"/>
      <c r="B48" s="312"/>
      <c r="C48" s="313"/>
      <c r="D48" s="313"/>
      <c r="E48" s="314"/>
      <c r="F48" s="330"/>
      <c r="G48" s="332"/>
      <c r="H48" s="344" t="s">
        <v>27</v>
      </c>
      <c r="I48" s="383"/>
      <c r="J48" s="354"/>
      <c r="K48" s="33"/>
      <c r="L48" s="40"/>
      <c r="M48" s="41"/>
      <c r="N48" s="42"/>
      <c r="O48" s="44"/>
    </row>
    <row r="49" spans="1:62" s="12" customFormat="1" ht="15" customHeight="1">
      <c r="A49" s="366"/>
      <c r="B49" s="312"/>
      <c r="C49" s="313"/>
      <c r="D49" s="313"/>
      <c r="E49" s="236" t="s">
        <v>28</v>
      </c>
      <c r="F49" s="330"/>
      <c r="G49" s="332"/>
      <c r="H49" s="344" t="s">
        <v>29</v>
      </c>
      <c r="I49" s="383"/>
      <c r="J49" s="354"/>
      <c r="K49" s="33"/>
      <c r="L49" s="40"/>
      <c r="M49" s="41">
        <v>0</v>
      </c>
      <c r="N49" s="42"/>
      <c r="O49" s="44"/>
    </row>
    <row r="50" spans="1:62" s="12" customFormat="1" ht="15" customHeight="1">
      <c r="A50" s="366"/>
      <c r="B50" s="312"/>
      <c r="C50" s="313"/>
      <c r="D50" s="313"/>
      <c r="E50" s="314" t="s">
        <v>30</v>
      </c>
      <c r="F50" s="330">
        <f>K50+L50</f>
        <v>13669.6</v>
      </c>
      <c r="G50" s="332"/>
      <c r="H50" s="344" t="s">
        <v>30</v>
      </c>
      <c r="I50" s="345">
        <v>17808</v>
      </c>
      <c r="J50" s="354">
        <v>0</v>
      </c>
      <c r="K50" s="33">
        <v>1669.6</v>
      </c>
      <c r="L50" s="40">
        <v>12000</v>
      </c>
      <c r="M50" s="41">
        <v>0</v>
      </c>
      <c r="N50" s="42"/>
      <c r="O50" s="44"/>
    </row>
    <row r="51" spans="1:62" s="12" customFormat="1" ht="62.25" customHeight="1">
      <c r="A51" s="366"/>
      <c r="B51" s="312"/>
      <c r="C51" s="313"/>
      <c r="D51" s="313"/>
      <c r="E51" s="314"/>
      <c r="F51" s="330"/>
      <c r="G51" s="332"/>
      <c r="H51" s="344" t="s">
        <v>31</v>
      </c>
      <c r="I51" s="345"/>
      <c r="J51" s="354"/>
      <c r="K51" s="33"/>
      <c r="L51" s="40"/>
      <c r="M51" s="41"/>
      <c r="N51" s="42"/>
      <c r="O51" s="44"/>
    </row>
    <row r="52" spans="1:62" s="12" customFormat="1" ht="136.5" customHeight="1">
      <c r="A52" s="268" t="s">
        <v>57</v>
      </c>
      <c r="B52" s="247" t="s">
        <v>58</v>
      </c>
      <c r="C52" s="17" t="s">
        <v>22</v>
      </c>
      <c r="D52" s="17" t="s">
        <v>43</v>
      </c>
      <c r="E52" s="240" t="s">
        <v>25</v>
      </c>
      <c r="F52" s="240">
        <v>46022</v>
      </c>
      <c r="G52" s="248"/>
      <c r="H52" s="17" t="s">
        <v>25</v>
      </c>
      <c r="I52" s="241" t="s">
        <v>25</v>
      </c>
      <c r="J52" s="242" t="s">
        <v>25</v>
      </c>
      <c r="K52" s="24"/>
      <c r="L52" s="25"/>
      <c r="M52" s="26"/>
      <c r="N52" s="27"/>
      <c r="O52" s="47"/>
    </row>
    <row r="53" spans="1:62" s="12" customFormat="1" ht="15" customHeight="1">
      <c r="A53" s="366" t="s">
        <v>59</v>
      </c>
      <c r="B53" s="312" t="s">
        <v>60</v>
      </c>
      <c r="C53" s="313" t="s">
        <v>22</v>
      </c>
      <c r="D53" s="313" t="s">
        <v>61</v>
      </c>
      <c r="E53" s="314" t="s">
        <v>24</v>
      </c>
      <c r="F53" s="330">
        <v>46022</v>
      </c>
      <c r="G53" s="332" t="s">
        <v>62</v>
      </c>
      <c r="H53" s="344" t="s">
        <v>26</v>
      </c>
      <c r="I53" s="383">
        <v>7224.8</v>
      </c>
      <c r="J53" s="362">
        <v>1708.9</v>
      </c>
      <c r="K53" s="33">
        <f>K54+K55+K56+K57</f>
        <v>0</v>
      </c>
      <c r="L53" s="40">
        <f>L54+L55+L56+L57</f>
        <v>4000</v>
      </c>
      <c r="M53" s="41">
        <f>M54+M55+M56+M57</f>
        <v>0</v>
      </c>
      <c r="N53" s="48">
        <f>N54+N55+N56+N57</f>
        <v>0</v>
      </c>
      <c r="O53" s="44"/>
    </row>
    <row r="54" spans="1:62" s="12" customFormat="1">
      <c r="A54" s="366"/>
      <c r="B54" s="312"/>
      <c r="C54" s="313"/>
      <c r="D54" s="313"/>
      <c r="E54" s="314"/>
      <c r="F54" s="330"/>
      <c r="G54" s="332"/>
      <c r="H54" s="344" t="s">
        <v>27</v>
      </c>
      <c r="I54" s="383"/>
      <c r="J54" s="362"/>
      <c r="K54" s="33"/>
      <c r="L54" s="40"/>
      <c r="M54" s="41"/>
      <c r="N54" s="42"/>
      <c r="O54" s="44"/>
    </row>
    <row r="55" spans="1:62" s="12" customFormat="1" ht="15" customHeight="1">
      <c r="A55" s="366"/>
      <c r="B55" s="312"/>
      <c r="C55" s="313"/>
      <c r="D55" s="313"/>
      <c r="E55" s="236" t="s">
        <v>28</v>
      </c>
      <c r="F55" s="330"/>
      <c r="G55" s="332"/>
      <c r="H55" s="237" t="s">
        <v>29</v>
      </c>
      <c r="I55" s="238">
        <v>0</v>
      </c>
      <c r="J55" s="249">
        <v>0</v>
      </c>
      <c r="K55" s="33"/>
      <c r="L55" s="40"/>
      <c r="M55" s="41">
        <v>0</v>
      </c>
      <c r="N55" s="42"/>
      <c r="O55" s="44"/>
    </row>
    <row r="56" spans="1:62" s="12" customFormat="1" ht="15" customHeight="1">
      <c r="A56" s="366"/>
      <c r="B56" s="312"/>
      <c r="C56" s="313"/>
      <c r="D56" s="313"/>
      <c r="E56" s="314" t="s">
        <v>30</v>
      </c>
      <c r="F56" s="330">
        <f>F53</f>
        <v>46022</v>
      </c>
      <c r="G56" s="332"/>
      <c r="H56" s="344" t="s">
        <v>30</v>
      </c>
      <c r="I56" s="345">
        <v>7224.8</v>
      </c>
      <c r="J56" s="362">
        <v>1708.9</v>
      </c>
      <c r="K56" s="33">
        <v>0</v>
      </c>
      <c r="L56" s="40">
        <v>4000</v>
      </c>
      <c r="M56" s="41"/>
      <c r="N56" s="42"/>
      <c r="O56" s="44"/>
    </row>
    <row r="57" spans="1:62" s="12" customFormat="1" ht="147" customHeight="1">
      <c r="A57" s="366"/>
      <c r="B57" s="312"/>
      <c r="C57" s="313"/>
      <c r="D57" s="313"/>
      <c r="E57" s="314"/>
      <c r="F57" s="330"/>
      <c r="G57" s="332"/>
      <c r="H57" s="344" t="s">
        <v>31</v>
      </c>
      <c r="I57" s="345"/>
      <c r="J57" s="362"/>
      <c r="K57" s="33"/>
      <c r="L57" s="40"/>
      <c r="M57" s="41"/>
      <c r="N57" s="42"/>
      <c r="O57" s="44"/>
    </row>
    <row r="58" spans="1:62" s="12" customFormat="1" ht="85.5" customHeight="1">
      <c r="A58" s="268" t="s">
        <v>63</v>
      </c>
      <c r="B58" s="247" t="s">
        <v>64</v>
      </c>
      <c r="C58" s="17" t="s">
        <v>22</v>
      </c>
      <c r="D58" s="17" t="s">
        <v>61</v>
      </c>
      <c r="E58" s="240" t="s">
        <v>25</v>
      </c>
      <c r="F58" s="240">
        <v>46022</v>
      </c>
      <c r="G58" s="248"/>
      <c r="H58" s="17" t="s">
        <v>25</v>
      </c>
      <c r="I58" s="241" t="s">
        <v>25</v>
      </c>
      <c r="J58" s="250" t="s">
        <v>25</v>
      </c>
      <c r="K58" s="24"/>
      <c r="L58" s="25"/>
      <c r="M58" s="26"/>
      <c r="N58" s="27"/>
      <c r="O58" s="47"/>
    </row>
    <row r="59" spans="1:62" s="31" customFormat="1" ht="35.25" hidden="1" customHeight="1">
      <c r="A59" s="384"/>
      <c r="B59" s="312" t="s">
        <v>65</v>
      </c>
      <c r="C59" s="313"/>
      <c r="D59" s="385" t="s">
        <v>66</v>
      </c>
      <c r="E59" s="314" t="s">
        <v>24</v>
      </c>
      <c r="F59" s="314"/>
      <c r="G59" s="343"/>
      <c r="H59" s="344" t="s">
        <v>26</v>
      </c>
      <c r="I59" s="345"/>
      <c r="J59" s="362"/>
      <c r="K59" s="33"/>
      <c r="L59" s="33"/>
      <c r="M59" s="33"/>
      <c r="N59" s="34"/>
      <c r="O59" s="44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</row>
    <row r="60" spans="1:62" s="31" customFormat="1" ht="37.5" hidden="1" customHeight="1">
      <c r="A60" s="384"/>
      <c r="B60" s="312"/>
      <c r="C60" s="313"/>
      <c r="D60" s="385"/>
      <c r="E60" s="314"/>
      <c r="F60" s="314"/>
      <c r="G60" s="343"/>
      <c r="H60" s="344" t="s">
        <v>27</v>
      </c>
      <c r="I60" s="345"/>
      <c r="J60" s="362"/>
      <c r="K60" s="33"/>
      <c r="L60" s="33"/>
      <c r="M60" s="33"/>
      <c r="N60" s="34"/>
      <c r="O60" s="44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</row>
    <row r="61" spans="1:62" s="31" customFormat="1" ht="81" hidden="1" customHeight="1">
      <c r="A61" s="384"/>
      <c r="B61" s="312"/>
      <c r="C61" s="313"/>
      <c r="D61" s="385"/>
      <c r="E61" s="236" t="s">
        <v>28</v>
      </c>
      <c r="F61" s="236"/>
      <c r="G61" s="240"/>
      <c r="H61" s="237" t="s">
        <v>29</v>
      </c>
      <c r="I61" s="238"/>
      <c r="J61" s="249"/>
      <c r="K61" s="33"/>
      <c r="L61" s="33"/>
      <c r="M61" s="33"/>
      <c r="N61" s="34"/>
      <c r="O61" s="44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</row>
    <row r="62" spans="1:62" s="31" customFormat="1" ht="8.25" hidden="1" customHeight="1">
      <c r="A62" s="269"/>
      <c r="B62" s="312"/>
      <c r="C62" s="313"/>
      <c r="D62" s="385"/>
      <c r="E62" s="314" t="s">
        <v>30</v>
      </c>
      <c r="F62" s="314"/>
      <c r="G62" s="343"/>
      <c r="H62" s="344" t="s">
        <v>30</v>
      </c>
      <c r="I62" s="345"/>
      <c r="J62" s="362"/>
      <c r="K62" s="33">
        <v>0</v>
      </c>
      <c r="L62" s="33"/>
      <c r="M62" s="33">
        <v>0</v>
      </c>
      <c r="N62" s="34"/>
      <c r="O62" s="44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</row>
    <row r="63" spans="1:62" s="31" customFormat="1" ht="28.5" hidden="1" customHeight="1">
      <c r="A63" s="269"/>
      <c r="B63" s="312"/>
      <c r="C63" s="313"/>
      <c r="D63" s="385"/>
      <c r="E63" s="314"/>
      <c r="F63" s="314"/>
      <c r="G63" s="343"/>
      <c r="H63" s="344" t="s">
        <v>31</v>
      </c>
      <c r="I63" s="345"/>
      <c r="J63" s="362"/>
      <c r="K63" s="33"/>
      <c r="L63" s="33"/>
      <c r="M63" s="33"/>
      <c r="N63" s="34"/>
      <c r="O63" s="44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</row>
    <row r="64" spans="1:62" s="31" customFormat="1" ht="0.75" hidden="1" customHeight="1">
      <c r="A64" s="269"/>
      <c r="B64" s="247" t="s">
        <v>67</v>
      </c>
      <c r="C64" s="17"/>
      <c r="D64" s="251" t="s">
        <v>66</v>
      </c>
      <c r="E64" s="17" t="s">
        <v>25</v>
      </c>
      <c r="F64" s="17" t="s">
        <v>25</v>
      </c>
      <c r="G64" s="240"/>
      <c r="H64" s="240" t="s">
        <v>25</v>
      </c>
      <c r="I64" s="241" t="s">
        <v>25</v>
      </c>
      <c r="J64" s="250" t="s">
        <v>25</v>
      </c>
      <c r="K64" s="24"/>
      <c r="L64" s="24"/>
      <c r="M64" s="24"/>
      <c r="N64" s="60"/>
      <c r="O64" s="4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</row>
    <row r="65" spans="1:62" s="12" customFormat="1" ht="15" customHeight="1">
      <c r="A65" s="366" t="s">
        <v>68</v>
      </c>
      <c r="B65" s="312" t="s">
        <v>69</v>
      </c>
      <c r="C65" s="313" t="s">
        <v>22</v>
      </c>
      <c r="D65" s="313" t="s">
        <v>61</v>
      </c>
      <c r="E65" s="314" t="s">
        <v>24</v>
      </c>
      <c r="F65" s="314" t="s">
        <v>44</v>
      </c>
      <c r="G65" s="332" t="s">
        <v>297</v>
      </c>
      <c r="H65" s="344" t="s">
        <v>26</v>
      </c>
      <c r="I65" s="383">
        <v>4105.8999999999996</v>
      </c>
      <c r="J65" s="362">
        <v>251.4</v>
      </c>
      <c r="K65" s="33">
        <f>K66+K67+K68+K69</f>
        <v>0</v>
      </c>
      <c r="L65" s="40">
        <f>L66+L67+L68+L69</f>
        <v>2688.3</v>
      </c>
      <c r="M65" s="41">
        <f>M66+M67+M68+M69</f>
        <v>0</v>
      </c>
      <c r="N65" s="48">
        <f>N66+N67+N68+N69</f>
        <v>0</v>
      </c>
      <c r="O65" s="44"/>
    </row>
    <row r="66" spans="1:62" s="12" customFormat="1">
      <c r="A66" s="366"/>
      <c r="B66" s="312"/>
      <c r="C66" s="313"/>
      <c r="D66" s="313"/>
      <c r="E66" s="314"/>
      <c r="F66" s="314"/>
      <c r="G66" s="332"/>
      <c r="H66" s="344" t="s">
        <v>27</v>
      </c>
      <c r="I66" s="383"/>
      <c r="J66" s="362"/>
      <c r="K66" s="33"/>
      <c r="L66" s="40">
        <v>0</v>
      </c>
      <c r="M66" s="41"/>
      <c r="N66" s="42"/>
      <c r="O66" s="44"/>
    </row>
    <row r="67" spans="1:62" s="12" customFormat="1" ht="22.5" customHeight="1">
      <c r="A67" s="366"/>
      <c r="B67" s="312"/>
      <c r="C67" s="313"/>
      <c r="D67" s="313"/>
      <c r="E67" s="236" t="s">
        <v>28</v>
      </c>
      <c r="F67" s="314" t="s">
        <v>70</v>
      </c>
      <c r="G67" s="332"/>
      <c r="H67" s="237" t="s">
        <v>29</v>
      </c>
      <c r="I67" s="238">
        <v>901.8</v>
      </c>
      <c r="J67" s="249">
        <v>19.7</v>
      </c>
      <c r="K67" s="33"/>
      <c r="L67" s="40">
        <v>558.9</v>
      </c>
      <c r="M67" s="41">
        <v>0</v>
      </c>
      <c r="N67" s="42"/>
      <c r="O67" s="44"/>
    </row>
    <row r="68" spans="1:62" s="12" customFormat="1" ht="15" customHeight="1">
      <c r="A68" s="366"/>
      <c r="B68" s="312"/>
      <c r="C68" s="313"/>
      <c r="D68" s="313"/>
      <c r="E68" s="314" t="s">
        <v>30</v>
      </c>
      <c r="F68" s="314" t="s">
        <v>71</v>
      </c>
      <c r="G68" s="332"/>
      <c r="H68" s="344" t="s">
        <v>30</v>
      </c>
      <c r="I68" s="345">
        <v>3204.1</v>
      </c>
      <c r="J68" s="362">
        <v>231.7</v>
      </c>
      <c r="K68" s="33">
        <v>0</v>
      </c>
      <c r="L68" s="40">
        <f>600+1500+29.4</f>
        <v>2129.4</v>
      </c>
      <c r="M68" s="41"/>
      <c r="N68" s="42"/>
      <c r="O68" s="44"/>
    </row>
    <row r="69" spans="1:62" s="12" customFormat="1" ht="60" customHeight="1">
      <c r="A69" s="366"/>
      <c r="B69" s="312"/>
      <c r="C69" s="313"/>
      <c r="D69" s="313"/>
      <c r="E69" s="314"/>
      <c r="F69" s="314"/>
      <c r="G69" s="332"/>
      <c r="H69" s="344" t="s">
        <v>31</v>
      </c>
      <c r="I69" s="345"/>
      <c r="J69" s="362"/>
      <c r="K69" s="33"/>
      <c r="L69" s="40"/>
      <c r="M69" s="41"/>
      <c r="N69" s="42"/>
      <c r="O69" s="44"/>
    </row>
    <row r="70" spans="1:62" s="12" customFormat="1" ht="328.35" customHeight="1">
      <c r="A70" s="268" t="s">
        <v>72</v>
      </c>
      <c r="B70" s="247" t="s">
        <v>73</v>
      </c>
      <c r="C70" s="17" t="s">
        <v>22</v>
      </c>
      <c r="D70" s="17" t="s">
        <v>61</v>
      </c>
      <c r="E70" s="240" t="s">
        <v>25</v>
      </c>
      <c r="F70" s="240">
        <v>46022</v>
      </c>
      <c r="G70" s="245" t="s">
        <v>279</v>
      </c>
      <c r="H70" s="17" t="s">
        <v>25</v>
      </c>
      <c r="I70" s="241" t="s">
        <v>25</v>
      </c>
      <c r="J70" s="242" t="s">
        <v>25</v>
      </c>
      <c r="K70" s="24"/>
      <c r="L70" s="25"/>
      <c r="M70" s="26"/>
      <c r="N70" s="27"/>
      <c r="O70" s="47"/>
      <c r="P70" s="61"/>
      <c r="Q70" s="30"/>
    </row>
    <row r="71" spans="1:62" s="58" customFormat="1" ht="18.75" customHeight="1">
      <c r="A71" s="365">
        <v>4</v>
      </c>
      <c r="B71" s="378" t="s">
        <v>74</v>
      </c>
      <c r="C71" s="341" t="s">
        <v>25</v>
      </c>
      <c r="D71" s="381" t="s">
        <v>75</v>
      </c>
      <c r="E71" s="329" t="s">
        <v>24</v>
      </c>
      <c r="F71" s="382" t="s">
        <v>25</v>
      </c>
      <c r="G71" s="342" t="s">
        <v>25</v>
      </c>
      <c r="H71" s="325" t="s">
        <v>26</v>
      </c>
      <c r="I71" s="377">
        <v>606270.1</v>
      </c>
      <c r="J71" s="335">
        <f>J74</f>
        <v>17017.8</v>
      </c>
      <c r="K71" s="56" t="e">
        <f>K72+K73+K74+K75</f>
        <v>#N/A</v>
      </c>
      <c r="L71" s="56" t="e">
        <f>L72+L73+L74+L75</f>
        <v>#N/A</v>
      </c>
      <c r="M71" s="56" t="e">
        <f>M72+M73+M74+M75</f>
        <v>#N/A</v>
      </c>
      <c r="N71" s="57">
        <f>N72+N73+N74+N75</f>
        <v>0</v>
      </c>
      <c r="O71" s="43"/>
      <c r="P71" s="12"/>
      <c r="Q71" s="30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</row>
    <row r="72" spans="1:62" s="58" customFormat="1" ht="18.75" customHeight="1">
      <c r="A72" s="365"/>
      <c r="B72" s="379"/>
      <c r="C72" s="341"/>
      <c r="D72" s="381"/>
      <c r="E72" s="329"/>
      <c r="F72" s="382"/>
      <c r="G72" s="342"/>
      <c r="H72" s="325" t="s">
        <v>27</v>
      </c>
      <c r="I72" s="377"/>
      <c r="J72" s="335"/>
      <c r="K72" s="56" t="e">
        <f t="shared" ref="K72:K75" si="6">#N/A</f>
        <v>#N/A</v>
      </c>
      <c r="L72" s="56">
        <f t="shared" ref="L72:L73" si="7">L77</f>
        <v>0</v>
      </c>
      <c r="M72" s="56" t="e">
        <f>#N/A</f>
        <v>#N/A</v>
      </c>
      <c r="N72" s="57"/>
      <c r="O72" s="43"/>
      <c r="P72" s="12"/>
      <c r="Q72" s="30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</row>
    <row r="73" spans="1:62" s="58" customFormat="1" ht="18.75" customHeight="1">
      <c r="A73" s="365"/>
      <c r="B73" s="379"/>
      <c r="C73" s="341"/>
      <c r="D73" s="381"/>
      <c r="E73" s="125" t="s">
        <v>28</v>
      </c>
      <c r="F73" s="382">
        <v>390000</v>
      </c>
      <c r="G73" s="342"/>
      <c r="H73" s="233" t="s">
        <v>29</v>
      </c>
      <c r="I73" s="271">
        <v>518876.6</v>
      </c>
      <c r="J73" s="272">
        <v>0</v>
      </c>
      <c r="K73" s="56" t="e">
        <f t="shared" si="6"/>
        <v>#N/A</v>
      </c>
      <c r="L73" s="56">
        <f t="shared" si="7"/>
        <v>339508.2</v>
      </c>
      <c r="M73" s="56"/>
      <c r="N73" s="57"/>
      <c r="O73" s="4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</row>
    <row r="74" spans="1:62" s="58" customFormat="1" ht="18.75" customHeight="1">
      <c r="A74" s="365"/>
      <c r="B74" s="379"/>
      <c r="C74" s="341"/>
      <c r="D74" s="381"/>
      <c r="E74" s="329" t="s">
        <v>30</v>
      </c>
      <c r="F74" s="382" t="s">
        <v>76</v>
      </c>
      <c r="G74" s="342"/>
      <c r="H74" s="325" t="s">
        <v>30</v>
      </c>
      <c r="I74" s="377">
        <v>87393.5</v>
      </c>
      <c r="J74" s="335">
        <v>17017.8</v>
      </c>
      <c r="K74" s="56" t="e">
        <f t="shared" si="6"/>
        <v>#N/A</v>
      </c>
      <c r="L74" s="56" t="e">
        <f>#N/A</f>
        <v>#N/A</v>
      </c>
      <c r="M74" s="56" t="e">
        <f t="shared" ref="M74:M75" si="8">#N/A</f>
        <v>#N/A</v>
      </c>
      <c r="N74" s="57"/>
      <c r="O74" s="4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</row>
    <row r="75" spans="1:62" s="58" customFormat="1" ht="33" customHeight="1">
      <c r="A75" s="365"/>
      <c r="B75" s="380"/>
      <c r="C75" s="341"/>
      <c r="D75" s="381"/>
      <c r="E75" s="329"/>
      <c r="F75" s="382"/>
      <c r="G75" s="342"/>
      <c r="H75" s="325" t="s">
        <v>31</v>
      </c>
      <c r="I75" s="377"/>
      <c r="J75" s="335"/>
      <c r="K75" s="56" t="e">
        <f t="shared" si="6"/>
        <v>#N/A</v>
      </c>
      <c r="L75" s="56"/>
      <c r="M75" s="56" t="e">
        <f t="shared" si="8"/>
        <v>#N/A</v>
      </c>
      <c r="N75" s="57"/>
      <c r="O75" s="4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</row>
    <row r="76" spans="1:62" s="12" customFormat="1" ht="15" customHeight="1">
      <c r="A76" s="366" t="s">
        <v>77</v>
      </c>
      <c r="B76" s="312" t="s">
        <v>78</v>
      </c>
      <c r="C76" s="312" t="s">
        <v>22</v>
      </c>
      <c r="D76" s="312" t="s">
        <v>79</v>
      </c>
      <c r="E76" s="314" t="s">
        <v>24</v>
      </c>
      <c r="F76" s="330">
        <v>46022</v>
      </c>
      <c r="G76" s="332"/>
      <c r="H76" s="344" t="s">
        <v>26</v>
      </c>
      <c r="I76" s="375">
        <v>606270.1</v>
      </c>
      <c r="J76" s="376">
        <f>J79</f>
        <v>17017.8</v>
      </c>
      <c r="K76" s="33">
        <f>K77+K78+K79+K80</f>
        <v>51251.8</v>
      </c>
      <c r="L76" s="40">
        <f>L77+L78+L79+L80</f>
        <v>342937.60000000003</v>
      </c>
      <c r="M76" s="41">
        <f>M77+M78+M79+M80</f>
        <v>0</v>
      </c>
      <c r="N76" s="42">
        <f>N77+N78+N79+N80</f>
        <v>0</v>
      </c>
      <c r="O76" s="44"/>
    </row>
    <row r="77" spans="1:62" s="12" customFormat="1" ht="16.5" customHeight="1">
      <c r="A77" s="366"/>
      <c r="B77" s="312"/>
      <c r="C77" s="312"/>
      <c r="D77" s="312"/>
      <c r="E77" s="314"/>
      <c r="F77" s="330"/>
      <c r="G77" s="332"/>
      <c r="H77" s="344" t="s">
        <v>27</v>
      </c>
      <c r="I77" s="375"/>
      <c r="J77" s="376"/>
      <c r="K77" s="33">
        <v>0</v>
      </c>
      <c r="L77" s="40">
        <v>0</v>
      </c>
      <c r="M77" s="41">
        <v>0</v>
      </c>
      <c r="N77" s="42"/>
      <c r="O77" s="44"/>
    </row>
    <row r="78" spans="1:62" s="12" customFormat="1" ht="27.75" customHeight="1">
      <c r="A78" s="366"/>
      <c r="B78" s="312"/>
      <c r="C78" s="312"/>
      <c r="D78" s="312"/>
      <c r="E78" s="236" t="s">
        <v>28</v>
      </c>
      <c r="F78" s="330">
        <f t="shared" ref="F78:F79" si="9">I78</f>
        <v>518876.6</v>
      </c>
      <c r="G78" s="332"/>
      <c r="H78" s="237" t="s">
        <v>29</v>
      </c>
      <c r="I78" s="252">
        <v>518876.6</v>
      </c>
      <c r="J78" s="253">
        <v>0</v>
      </c>
      <c r="K78" s="33">
        <v>50491.8</v>
      </c>
      <c r="L78" s="40">
        <v>339508.2</v>
      </c>
      <c r="M78" s="41"/>
      <c r="N78" s="42"/>
      <c r="O78" s="44"/>
    </row>
    <row r="79" spans="1:62" s="12" customFormat="1" ht="15" customHeight="1">
      <c r="A79" s="366"/>
      <c r="B79" s="312"/>
      <c r="C79" s="312"/>
      <c r="D79" s="312"/>
      <c r="E79" s="314" t="s">
        <v>30</v>
      </c>
      <c r="F79" s="330">
        <f t="shared" si="9"/>
        <v>87393.5</v>
      </c>
      <c r="G79" s="332"/>
      <c r="H79" s="344" t="s">
        <v>30</v>
      </c>
      <c r="I79" s="375">
        <v>87393.5</v>
      </c>
      <c r="J79" s="376">
        <v>17017.8</v>
      </c>
      <c r="K79" s="33">
        <f>510+250</f>
        <v>760</v>
      </c>
      <c r="L79" s="40">
        <v>3429.4</v>
      </c>
      <c r="M79" s="41">
        <v>0</v>
      </c>
      <c r="N79" s="42"/>
      <c r="O79" s="44"/>
    </row>
    <row r="80" spans="1:62" s="12" customFormat="1" ht="79.5" customHeight="1">
      <c r="A80" s="366"/>
      <c r="B80" s="312"/>
      <c r="C80" s="312"/>
      <c r="D80" s="312"/>
      <c r="E80" s="314"/>
      <c r="F80" s="330"/>
      <c r="G80" s="332"/>
      <c r="H80" s="344" t="s">
        <v>31</v>
      </c>
      <c r="I80" s="375"/>
      <c r="J80" s="376"/>
      <c r="K80" s="33"/>
      <c r="L80" s="40"/>
      <c r="M80" s="41"/>
      <c r="N80" s="42"/>
      <c r="O80" s="44"/>
    </row>
    <row r="81" spans="1:62" s="12" customFormat="1" ht="171" customHeight="1">
      <c r="A81" s="268" t="s">
        <v>80</v>
      </c>
      <c r="B81" s="247" t="s">
        <v>81</v>
      </c>
      <c r="C81" s="278" t="s">
        <v>22</v>
      </c>
      <c r="D81" s="247" t="s">
        <v>82</v>
      </c>
      <c r="E81" s="240" t="s">
        <v>25</v>
      </c>
      <c r="F81" s="240">
        <v>46022</v>
      </c>
      <c r="G81" s="280" t="s">
        <v>296</v>
      </c>
      <c r="H81" s="17" t="s">
        <v>25</v>
      </c>
      <c r="I81" s="241" t="s">
        <v>25</v>
      </c>
      <c r="J81" s="242" t="s">
        <v>25</v>
      </c>
      <c r="K81" s="24"/>
      <c r="L81" s="25"/>
      <c r="M81" s="26"/>
      <c r="N81" s="27"/>
      <c r="O81" s="47"/>
    </row>
    <row r="82" spans="1:62" s="58" customFormat="1" ht="10.5" customHeight="1">
      <c r="A82" s="365">
        <v>5</v>
      </c>
      <c r="B82" s="311" t="s">
        <v>83</v>
      </c>
      <c r="C82" s="341" t="s">
        <v>25</v>
      </c>
      <c r="D82" s="313" t="s">
        <v>84</v>
      </c>
      <c r="E82" s="329" t="s">
        <v>24</v>
      </c>
      <c r="F82" s="374" t="s">
        <v>25</v>
      </c>
      <c r="G82" s="342" t="s">
        <v>25</v>
      </c>
      <c r="H82" s="325" t="s">
        <v>26</v>
      </c>
      <c r="I82" s="326">
        <v>0</v>
      </c>
      <c r="J82" s="357">
        <v>0</v>
      </c>
      <c r="K82" s="62" t="e">
        <f>K83+K84+K85+K86</f>
        <v>#REF!</v>
      </c>
      <c r="L82" s="63">
        <f>L83+L84+L85+L86</f>
        <v>9157.6</v>
      </c>
      <c r="M82" s="63">
        <f>M83+M84+M85+M86</f>
        <v>0</v>
      </c>
      <c r="N82" s="64">
        <f>N83+N84+N85+N86</f>
        <v>0</v>
      </c>
      <c r="O82" s="43"/>
      <c r="P82" s="12"/>
      <c r="Q82" s="30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</row>
    <row r="83" spans="1:62" s="58" customFormat="1" ht="11.25" customHeight="1">
      <c r="A83" s="365"/>
      <c r="B83" s="311"/>
      <c r="C83" s="341"/>
      <c r="D83" s="313"/>
      <c r="E83" s="329"/>
      <c r="F83" s="374"/>
      <c r="G83" s="342"/>
      <c r="H83" s="325" t="s">
        <v>27</v>
      </c>
      <c r="I83" s="326"/>
      <c r="J83" s="357"/>
      <c r="K83" s="65">
        <v>0</v>
      </c>
      <c r="L83" s="56"/>
      <c r="M83" s="56">
        <v>0</v>
      </c>
      <c r="N83" s="57"/>
      <c r="O83" s="43"/>
      <c r="P83" s="12"/>
      <c r="Q83" s="30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</row>
    <row r="84" spans="1:62" s="58" customFormat="1" ht="7.5" customHeight="1">
      <c r="A84" s="365"/>
      <c r="B84" s="311"/>
      <c r="C84" s="341"/>
      <c r="D84" s="313"/>
      <c r="E84" s="329" t="s">
        <v>28</v>
      </c>
      <c r="F84" s="374"/>
      <c r="G84" s="342"/>
      <c r="H84" s="325" t="s">
        <v>29</v>
      </c>
      <c r="I84" s="326"/>
      <c r="J84" s="357"/>
      <c r="K84" s="65">
        <v>0</v>
      </c>
      <c r="L84" s="56"/>
      <c r="M84" s="56">
        <v>0</v>
      </c>
      <c r="N84" s="57"/>
      <c r="O84" s="43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</row>
    <row r="85" spans="1:62" s="58" customFormat="1" ht="15" customHeight="1">
      <c r="A85" s="365"/>
      <c r="B85" s="311"/>
      <c r="C85" s="341"/>
      <c r="D85" s="313"/>
      <c r="E85" s="329" t="s">
        <v>30</v>
      </c>
      <c r="F85" s="374">
        <v>9157.6</v>
      </c>
      <c r="G85" s="342"/>
      <c r="H85" s="325" t="s">
        <v>30</v>
      </c>
      <c r="I85" s="326">
        <v>0</v>
      </c>
      <c r="J85" s="357">
        <v>0</v>
      </c>
      <c r="K85" s="65">
        <v>0</v>
      </c>
      <c r="L85" s="56">
        <f>L90</f>
        <v>9157.6</v>
      </c>
      <c r="M85" s="56">
        <v>0</v>
      </c>
      <c r="N85" s="57"/>
      <c r="O85" s="43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</row>
    <row r="86" spans="1:62" s="58" customFormat="1" ht="42" customHeight="1">
      <c r="A86" s="365"/>
      <c r="B86" s="311"/>
      <c r="C86" s="341"/>
      <c r="D86" s="313"/>
      <c r="E86" s="329"/>
      <c r="F86" s="374"/>
      <c r="G86" s="342"/>
      <c r="H86" s="325" t="s">
        <v>31</v>
      </c>
      <c r="I86" s="326"/>
      <c r="J86" s="357"/>
      <c r="K86" s="65" t="e">
        <f>#REF!</f>
        <v>#REF!</v>
      </c>
      <c r="L86" s="56"/>
      <c r="M86" s="56">
        <v>0</v>
      </c>
      <c r="N86" s="57"/>
      <c r="O86" s="43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</row>
    <row r="87" spans="1:62" s="12" customFormat="1" ht="15" customHeight="1">
      <c r="A87" s="366" t="s">
        <v>85</v>
      </c>
      <c r="B87" s="312" t="s">
        <v>86</v>
      </c>
      <c r="C87" s="312" t="s">
        <v>22</v>
      </c>
      <c r="D87" s="313" t="s">
        <v>87</v>
      </c>
      <c r="E87" s="314" t="s">
        <v>24</v>
      </c>
      <c r="F87" s="330">
        <v>46022</v>
      </c>
      <c r="G87" s="332"/>
      <c r="H87" s="344" t="s">
        <v>26</v>
      </c>
      <c r="I87" s="345">
        <v>0</v>
      </c>
      <c r="J87" s="354">
        <v>0</v>
      </c>
      <c r="K87" s="66">
        <f>K88+K89+K90+K91</f>
        <v>0</v>
      </c>
      <c r="L87" s="67">
        <f>L88+L89+L90+L91</f>
        <v>9157.6</v>
      </c>
      <c r="M87" s="68">
        <f>M88+M89+M90+M91</f>
        <v>0</v>
      </c>
      <c r="N87" s="69">
        <f>N88+N89+N90+N91</f>
        <v>0</v>
      </c>
      <c r="O87" s="44"/>
    </row>
    <row r="88" spans="1:62" s="12" customFormat="1">
      <c r="A88" s="366"/>
      <c r="B88" s="312"/>
      <c r="C88" s="312"/>
      <c r="D88" s="313"/>
      <c r="E88" s="314"/>
      <c r="F88" s="330"/>
      <c r="G88" s="332"/>
      <c r="H88" s="344" t="s">
        <v>27</v>
      </c>
      <c r="I88" s="345"/>
      <c r="J88" s="354"/>
      <c r="K88" s="33"/>
      <c r="L88" s="40"/>
      <c r="M88" s="41"/>
      <c r="N88" s="42"/>
      <c r="O88" s="44"/>
    </row>
    <row r="89" spans="1:62" s="12" customFormat="1" ht="37.5" customHeight="1">
      <c r="A89" s="366"/>
      <c r="B89" s="312"/>
      <c r="C89" s="312"/>
      <c r="D89" s="313"/>
      <c r="E89" s="236" t="s">
        <v>28</v>
      </c>
      <c r="F89" s="330"/>
      <c r="G89" s="332"/>
      <c r="H89" s="237" t="s">
        <v>29</v>
      </c>
      <c r="I89" s="238">
        <v>0</v>
      </c>
      <c r="J89" s="239">
        <v>0</v>
      </c>
      <c r="K89" s="33"/>
      <c r="L89" s="40"/>
      <c r="M89" s="41">
        <v>0</v>
      </c>
      <c r="N89" s="42"/>
      <c r="O89" s="44"/>
    </row>
    <row r="90" spans="1:62" s="12" customFormat="1" ht="28.5" customHeight="1">
      <c r="A90" s="366"/>
      <c r="B90" s="312"/>
      <c r="C90" s="312"/>
      <c r="D90" s="313"/>
      <c r="E90" s="314" t="s">
        <v>30</v>
      </c>
      <c r="F90" s="330">
        <f>F87</f>
        <v>46022</v>
      </c>
      <c r="G90" s="332"/>
      <c r="H90" s="344" t="s">
        <v>30</v>
      </c>
      <c r="I90" s="345">
        <v>0</v>
      </c>
      <c r="J90" s="354">
        <v>0</v>
      </c>
      <c r="K90" s="33">
        <v>0</v>
      </c>
      <c r="L90" s="40">
        <v>9157.6</v>
      </c>
      <c r="M90" s="41">
        <v>0</v>
      </c>
      <c r="N90" s="42"/>
      <c r="O90" s="44"/>
    </row>
    <row r="91" spans="1:62" s="12" customFormat="1" ht="38.25" customHeight="1">
      <c r="A91" s="366"/>
      <c r="B91" s="312"/>
      <c r="C91" s="312"/>
      <c r="D91" s="313"/>
      <c r="E91" s="314"/>
      <c r="F91" s="330"/>
      <c r="G91" s="332"/>
      <c r="H91" s="344" t="s">
        <v>31</v>
      </c>
      <c r="I91" s="345"/>
      <c r="J91" s="354"/>
      <c r="K91" s="33"/>
      <c r="L91" s="40"/>
      <c r="M91" s="41"/>
      <c r="N91" s="42"/>
      <c r="O91" s="44"/>
    </row>
    <row r="92" spans="1:62" s="12" customFormat="1" ht="138" customHeight="1">
      <c r="A92" s="268" t="s">
        <v>88</v>
      </c>
      <c r="B92" s="247" t="s">
        <v>89</v>
      </c>
      <c r="C92" s="247" t="s">
        <v>22</v>
      </c>
      <c r="D92" s="17" t="s">
        <v>87</v>
      </c>
      <c r="E92" s="240" t="s">
        <v>25</v>
      </c>
      <c r="F92" s="240">
        <v>46022</v>
      </c>
      <c r="G92" s="248"/>
      <c r="H92" s="17" t="s">
        <v>25</v>
      </c>
      <c r="I92" s="241" t="s">
        <v>25</v>
      </c>
      <c r="J92" s="242" t="s">
        <v>25</v>
      </c>
      <c r="K92" s="24"/>
      <c r="L92" s="25"/>
      <c r="M92" s="26"/>
      <c r="N92" s="27"/>
      <c r="O92" s="47"/>
    </row>
    <row r="93" spans="1:62" s="12" customFormat="1" ht="63" customHeight="1">
      <c r="A93" s="367" t="s">
        <v>284</v>
      </c>
      <c r="B93" s="369" t="s">
        <v>90</v>
      </c>
      <c r="C93" s="298" t="s">
        <v>22</v>
      </c>
      <c r="D93" s="301" t="s">
        <v>91</v>
      </c>
      <c r="E93" s="285"/>
      <c r="F93" s="304">
        <v>46022</v>
      </c>
      <c r="G93" s="307" t="s">
        <v>25</v>
      </c>
      <c r="H93" s="284" t="s">
        <v>26</v>
      </c>
      <c r="I93" s="293">
        <v>10072.299999999999</v>
      </c>
      <c r="J93" s="294">
        <v>1305.2</v>
      </c>
      <c r="K93" s="292"/>
      <c r="L93" s="25"/>
      <c r="M93" s="26"/>
      <c r="N93" s="27"/>
      <c r="O93" s="47"/>
    </row>
    <row r="94" spans="1:62" s="12" customFormat="1" ht="55.5" customHeight="1">
      <c r="A94" s="368"/>
      <c r="B94" s="370"/>
      <c r="C94" s="300"/>
      <c r="D94" s="303"/>
      <c r="E94" s="285"/>
      <c r="F94" s="306"/>
      <c r="G94" s="309"/>
      <c r="H94" s="284" t="s">
        <v>30</v>
      </c>
      <c r="I94" s="293">
        <v>10072.299999999999</v>
      </c>
      <c r="J94" s="294">
        <v>1305.2</v>
      </c>
      <c r="K94" s="292"/>
      <c r="L94" s="25"/>
      <c r="M94" s="26"/>
      <c r="N94" s="27"/>
      <c r="O94" s="47"/>
    </row>
    <row r="95" spans="1:62" s="12" customFormat="1" ht="88.5" customHeight="1">
      <c r="A95" s="371" t="s">
        <v>285</v>
      </c>
      <c r="B95" s="371"/>
      <c r="C95" s="371"/>
      <c r="D95" s="371"/>
      <c r="E95" s="371"/>
      <c r="F95" s="371"/>
      <c r="G95" s="371"/>
      <c r="H95" s="371"/>
      <c r="I95" s="371"/>
      <c r="J95" s="372"/>
      <c r="K95" s="292"/>
      <c r="L95" s="25"/>
      <c r="M95" s="26"/>
      <c r="N95" s="27"/>
      <c r="O95" s="47"/>
    </row>
    <row r="96" spans="1:62" s="12" customFormat="1" ht="51" customHeight="1">
      <c r="A96" s="367" t="s">
        <v>286</v>
      </c>
      <c r="B96" s="298" t="s">
        <v>287</v>
      </c>
      <c r="C96" s="298" t="s">
        <v>288</v>
      </c>
      <c r="D96" s="301" t="s">
        <v>289</v>
      </c>
      <c r="E96" s="285"/>
      <c r="F96" s="304">
        <v>46022</v>
      </c>
      <c r="G96" s="307"/>
      <c r="H96" s="279" t="s">
        <v>26</v>
      </c>
      <c r="I96" s="282">
        <v>0</v>
      </c>
      <c r="J96" s="283">
        <v>0</v>
      </c>
      <c r="K96" s="292"/>
      <c r="L96" s="25"/>
      <c r="M96" s="26"/>
      <c r="N96" s="27"/>
      <c r="O96" s="47"/>
    </row>
    <row r="97" spans="1:62" s="12" customFormat="1" ht="39" customHeight="1">
      <c r="A97" s="373"/>
      <c r="B97" s="299"/>
      <c r="C97" s="299"/>
      <c r="D97" s="302"/>
      <c r="E97" s="285"/>
      <c r="F97" s="305"/>
      <c r="G97" s="308"/>
      <c r="H97" s="279" t="s">
        <v>30</v>
      </c>
      <c r="I97" s="282">
        <v>0</v>
      </c>
      <c r="J97" s="283">
        <v>0</v>
      </c>
      <c r="K97" s="292"/>
      <c r="L97" s="25"/>
      <c r="M97" s="26"/>
      <c r="N97" s="27"/>
      <c r="O97" s="47"/>
    </row>
    <row r="98" spans="1:62" s="12" customFormat="1" ht="28.5" customHeight="1">
      <c r="A98" s="368"/>
      <c r="B98" s="300"/>
      <c r="C98" s="300"/>
      <c r="D98" s="303"/>
      <c r="E98" s="285"/>
      <c r="F98" s="306"/>
      <c r="G98" s="309"/>
      <c r="H98" s="279" t="s">
        <v>29</v>
      </c>
      <c r="I98" s="282">
        <v>0</v>
      </c>
      <c r="J98" s="283">
        <v>0</v>
      </c>
      <c r="K98" s="292"/>
      <c r="L98" s="25"/>
      <c r="M98" s="26"/>
      <c r="N98" s="27"/>
      <c r="O98" s="47"/>
    </row>
    <row r="99" spans="1:62" s="12" customFormat="1" ht="108" customHeight="1">
      <c r="A99" s="277" t="s">
        <v>290</v>
      </c>
      <c r="B99" s="279" t="s">
        <v>291</v>
      </c>
      <c r="C99" s="288" t="s">
        <v>288</v>
      </c>
      <c r="D99" s="288" t="s">
        <v>298</v>
      </c>
      <c r="E99" s="285" t="s">
        <v>25</v>
      </c>
      <c r="F99" s="285">
        <v>46022</v>
      </c>
      <c r="G99" s="295"/>
      <c r="H99" s="288" t="s">
        <v>92</v>
      </c>
      <c r="I99" s="256" t="s">
        <v>92</v>
      </c>
      <c r="J99" s="257" t="s">
        <v>92</v>
      </c>
      <c r="K99" s="292"/>
      <c r="L99" s="25"/>
      <c r="M99" s="26"/>
      <c r="N99" s="27"/>
      <c r="O99" s="47"/>
    </row>
    <row r="100" spans="1:62" s="12" customFormat="1" ht="88.5" customHeight="1">
      <c r="A100" s="277" t="s">
        <v>292</v>
      </c>
      <c r="B100" s="279" t="s">
        <v>293</v>
      </c>
      <c r="C100" s="288" t="s">
        <v>288</v>
      </c>
      <c r="D100" s="278" t="s">
        <v>294</v>
      </c>
      <c r="E100" s="285"/>
      <c r="F100" s="285">
        <v>46022</v>
      </c>
      <c r="G100" s="296"/>
      <c r="H100" s="288" t="s">
        <v>25</v>
      </c>
      <c r="I100" s="256" t="s">
        <v>25</v>
      </c>
      <c r="J100" s="257" t="s">
        <v>25</v>
      </c>
      <c r="K100" s="292"/>
      <c r="L100" s="25"/>
      <c r="M100" s="26"/>
      <c r="N100" s="27"/>
      <c r="O100" s="47"/>
    </row>
    <row r="101" spans="1:62" s="73" customFormat="1" ht="95.25" customHeight="1">
      <c r="A101" s="364" t="s">
        <v>299</v>
      </c>
      <c r="B101" s="364"/>
      <c r="C101" s="364"/>
      <c r="D101" s="364"/>
      <c r="E101" s="364"/>
      <c r="F101" s="364"/>
      <c r="G101" s="364"/>
      <c r="H101" s="364"/>
      <c r="I101" s="364"/>
      <c r="J101" s="364"/>
      <c r="K101" s="37"/>
      <c r="L101" s="38"/>
      <c r="M101" s="38"/>
      <c r="N101" s="57"/>
      <c r="O101" s="290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</row>
    <row r="102" spans="1:62" s="58" customFormat="1" ht="15" customHeight="1">
      <c r="A102" s="365">
        <v>7</v>
      </c>
      <c r="B102" s="353" t="s">
        <v>295</v>
      </c>
      <c r="C102" s="313" t="s">
        <v>22</v>
      </c>
      <c r="D102" s="351" t="s">
        <v>93</v>
      </c>
      <c r="E102" s="314" t="s">
        <v>24</v>
      </c>
      <c r="F102" s="314" t="s">
        <v>44</v>
      </c>
      <c r="G102" s="332"/>
      <c r="H102" s="344" t="s">
        <v>26</v>
      </c>
      <c r="I102" s="345">
        <v>50</v>
      </c>
      <c r="J102" s="362">
        <v>15</v>
      </c>
      <c r="K102" s="62" t="e">
        <f>K103+K104+K105+K106</f>
        <v>#N/A</v>
      </c>
      <c r="L102" s="63" t="e">
        <f>L103+L104+L105+L106</f>
        <v>#N/A</v>
      </c>
      <c r="M102" s="63" t="e">
        <f>M103+M104+M105+M106</f>
        <v>#N/A</v>
      </c>
      <c r="N102" s="64" t="e">
        <f>N103+N104+N105+N106</f>
        <v>#N/A</v>
      </c>
      <c r="O102" s="43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</row>
    <row r="103" spans="1:62" s="58" customFormat="1">
      <c r="A103" s="365"/>
      <c r="B103" s="353"/>
      <c r="C103" s="313"/>
      <c r="D103" s="351"/>
      <c r="E103" s="314"/>
      <c r="F103" s="314"/>
      <c r="G103" s="332"/>
      <c r="H103" s="344"/>
      <c r="I103" s="345"/>
      <c r="J103" s="362"/>
      <c r="K103" s="56"/>
      <c r="L103" s="56"/>
      <c r="M103" s="56"/>
      <c r="N103" s="57"/>
      <c r="O103" s="363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</row>
    <row r="104" spans="1:62" s="58" customFormat="1" ht="17.25" customHeight="1">
      <c r="A104" s="365"/>
      <c r="B104" s="353"/>
      <c r="C104" s="313"/>
      <c r="D104" s="351"/>
      <c r="E104" s="314" t="s">
        <v>28</v>
      </c>
      <c r="F104" s="314"/>
      <c r="G104" s="332"/>
      <c r="H104" s="344"/>
      <c r="I104" s="345"/>
      <c r="J104" s="362"/>
      <c r="K104" s="56"/>
      <c r="L104" s="56"/>
      <c r="M104" s="56"/>
      <c r="N104" s="57">
        <v>0</v>
      </c>
      <c r="O104" s="363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</row>
    <row r="105" spans="1:62" s="58" customFormat="1" ht="17.25" customHeight="1">
      <c r="A105" s="365"/>
      <c r="B105" s="353"/>
      <c r="C105" s="313"/>
      <c r="D105" s="351"/>
      <c r="E105" s="314" t="s">
        <v>30</v>
      </c>
      <c r="F105" s="314">
        <v>117236.7</v>
      </c>
      <c r="G105" s="332"/>
      <c r="H105" s="344" t="s">
        <v>30</v>
      </c>
      <c r="I105" s="345">
        <v>50</v>
      </c>
      <c r="J105" s="345">
        <v>15</v>
      </c>
      <c r="K105" s="71" t="e">
        <f>#N/A</f>
        <v>#N/A</v>
      </c>
      <c r="L105" s="56" t="e">
        <f>#N/A</f>
        <v>#N/A</v>
      </c>
      <c r="M105" s="56" t="e">
        <f>#N/A</f>
        <v>#N/A</v>
      </c>
      <c r="N105" s="57" t="e">
        <f>#N/A</f>
        <v>#N/A</v>
      </c>
      <c r="O105" s="363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</row>
    <row r="106" spans="1:62" s="73" customFormat="1" ht="15.75" customHeight="1">
      <c r="A106" s="365"/>
      <c r="B106" s="353"/>
      <c r="C106" s="313"/>
      <c r="D106" s="351"/>
      <c r="E106" s="314"/>
      <c r="F106" s="314"/>
      <c r="G106" s="332"/>
      <c r="H106" s="344" t="s">
        <v>31</v>
      </c>
      <c r="I106" s="345"/>
      <c r="J106" s="345"/>
      <c r="K106" s="56"/>
      <c r="L106" s="56"/>
      <c r="M106" s="56"/>
      <c r="N106" s="57"/>
      <c r="O106" s="363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</row>
    <row r="107" spans="1:62" s="73" customFormat="1" ht="219.75" customHeight="1">
      <c r="A107" s="277" t="s">
        <v>300</v>
      </c>
      <c r="B107" s="288" t="s">
        <v>302</v>
      </c>
      <c r="C107" s="288" t="s">
        <v>22</v>
      </c>
      <c r="D107" s="288" t="s">
        <v>93</v>
      </c>
      <c r="E107" s="285"/>
      <c r="F107" s="285">
        <v>46022</v>
      </c>
      <c r="G107" s="295" t="s">
        <v>301</v>
      </c>
      <c r="H107" s="288" t="s">
        <v>25</v>
      </c>
      <c r="I107" s="256" t="s">
        <v>25</v>
      </c>
      <c r="J107" s="257" t="s">
        <v>25</v>
      </c>
      <c r="K107" s="56"/>
      <c r="L107" s="56"/>
      <c r="M107" s="56"/>
      <c r="N107" s="57"/>
      <c r="O107" s="363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</row>
    <row r="108" spans="1:62" s="78" customFormat="1" ht="86.25" customHeight="1">
      <c r="A108" s="364" t="s">
        <v>303</v>
      </c>
      <c r="B108" s="364"/>
      <c r="C108" s="364"/>
      <c r="D108" s="364"/>
      <c r="E108" s="364"/>
      <c r="F108" s="364"/>
      <c r="G108" s="364"/>
      <c r="H108" s="364"/>
      <c r="I108" s="364"/>
      <c r="J108" s="364"/>
      <c r="K108" s="79"/>
      <c r="L108" s="67"/>
      <c r="M108" s="68"/>
      <c r="N108" s="69"/>
      <c r="O108" s="363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</row>
    <row r="109" spans="1:62" s="73" customFormat="1" ht="0.75" customHeight="1">
      <c r="A109" s="365">
        <v>8</v>
      </c>
      <c r="B109" s="353" t="s">
        <v>304</v>
      </c>
      <c r="C109" s="313" t="s">
        <v>22</v>
      </c>
      <c r="D109" s="351" t="s">
        <v>94</v>
      </c>
      <c r="E109" s="125"/>
      <c r="F109" s="314" t="s">
        <v>44</v>
      </c>
      <c r="G109" s="332" t="s">
        <v>306</v>
      </c>
      <c r="H109" s="233" t="s">
        <v>26</v>
      </c>
      <c r="I109" s="234">
        <f>I112</f>
        <v>8214.6</v>
      </c>
      <c r="J109" s="234">
        <f>J112</f>
        <v>1290.2</v>
      </c>
      <c r="K109" s="56"/>
      <c r="L109" s="56"/>
      <c r="M109" s="56"/>
      <c r="N109" s="57"/>
      <c r="O109" s="363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</row>
    <row r="110" spans="1:62" s="73" customFormat="1" ht="39.75" customHeight="1">
      <c r="A110" s="365"/>
      <c r="B110" s="353"/>
      <c r="C110" s="313"/>
      <c r="D110" s="351"/>
      <c r="E110" s="125"/>
      <c r="F110" s="314"/>
      <c r="G110" s="332"/>
      <c r="H110" s="237" t="s">
        <v>27</v>
      </c>
      <c r="I110" s="238">
        <v>0</v>
      </c>
      <c r="J110" s="238">
        <v>0</v>
      </c>
      <c r="K110" s="56"/>
      <c r="L110" s="56"/>
      <c r="M110" s="56"/>
      <c r="N110" s="57"/>
      <c r="O110" s="363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</row>
    <row r="111" spans="1:62" s="73" customFormat="1" ht="41.25" customHeight="1">
      <c r="A111" s="365"/>
      <c r="B111" s="353"/>
      <c r="C111" s="313"/>
      <c r="D111" s="351"/>
      <c r="E111" s="125"/>
      <c r="F111" s="314"/>
      <c r="G111" s="332"/>
      <c r="H111" s="237" t="s">
        <v>29</v>
      </c>
      <c r="I111" s="238">
        <v>0</v>
      </c>
      <c r="J111" s="238">
        <v>0</v>
      </c>
      <c r="K111" s="56"/>
      <c r="L111" s="56"/>
      <c r="M111" s="56"/>
      <c r="N111" s="57"/>
      <c r="O111" s="363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</row>
    <row r="112" spans="1:62" s="73" customFormat="1" ht="115.5" customHeight="1">
      <c r="A112" s="365"/>
      <c r="B112" s="353"/>
      <c r="C112" s="313"/>
      <c r="D112" s="351"/>
      <c r="E112" s="125"/>
      <c r="F112" s="314"/>
      <c r="G112" s="332"/>
      <c r="H112" s="237" t="s">
        <v>30</v>
      </c>
      <c r="I112" s="238">
        <v>8214.6</v>
      </c>
      <c r="J112" s="238">
        <v>1290.2</v>
      </c>
      <c r="K112" s="56"/>
      <c r="L112" s="56"/>
      <c r="M112" s="56"/>
      <c r="N112" s="57"/>
      <c r="O112" s="363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</row>
    <row r="113" spans="1:62" s="73" customFormat="1" ht="126" customHeight="1">
      <c r="A113" s="289" t="s">
        <v>305</v>
      </c>
      <c r="B113" s="288" t="s">
        <v>309</v>
      </c>
      <c r="C113" s="279" t="s">
        <v>22</v>
      </c>
      <c r="D113" s="288" t="s">
        <v>87</v>
      </c>
      <c r="E113" s="281"/>
      <c r="F113" s="274" t="s">
        <v>44</v>
      </c>
      <c r="G113" s="280"/>
      <c r="H113" s="286" t="s">
        <v>25</v>
      </c>
      <c r="I113" s="287" t="s">
        <v>25</v>
      </c>
      <c r="J113" s="287" t="s">
        <v>25</v>
      </c>
      <c r="K113" s="56"/>
      <c r="L113" s="56"/>
      <c r="M113" s="56"/>
      <c r="N113" s="57"/>
      <c r="O113" s="363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</row>
    <row r="114" spans="1:62" s="73" customFormat="1" ht="59.25" customHeight="1">
      <c r="A114" s="364" t="s">
        <v>307</v>
      </c>
      <c r="B114" s="364"/>
      <c r="C114" s="364"/>
      <c r="D114" s="364"/>
      <c r="E114" s="364"/>
      <c r="F114" s="364"/>
      <c r="G114" s="364"/>
      <c r="H114" s="364"/>
      <c r="I114" s="364"/>
      <c r="J114" s="364"/>
      <c r="K114" s="56"/>
      <c r="L114" s="56"/>
      <c r="M114" s="56"/>
      <c r="N114" s="57"/>
      <c r="O114" s="363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</row>
    <row r="115" spans="1:62" s="73" customFormat="1" ht="38.25" customHeight="1">
      <c r="A115" s="365">
        <v>9</v>
      </c>
      <c r="B115" s="353" t="s">
        <v>310</v>
      </c>
      <c r="C115" s="313" t="s">
        <v>22</v>
      </c>
      <c r="D115" s="351" t="s">
        <v>87</v>
      </c>
      <c r="E115" s="125"/>
      <c r="F115" s="314" t="s">
        <v>44</v>
      </c>
      <c r="G115" s="332" t="s">
        <v>95</v>
      </c>
      <c r="H115" s="237" t="s">
        <v>26</v>
      </c>
      <c r="I115" s="238">
        <f>I118</f>
        <v>1807.7</v>
      </c>
      <c r="J115" s="238">
        <f>J118</f>
        <v>0</v>
      </c>
      <c r="K115" s="56"/>
      <c r="L115" s="56"/>
      <c r="M115" s="56"/>
      <c r="N115" s="57"/>
      <c r="O115" s="363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</row>
    <row r="116" spans="1:62" s="73" customFormat="1" ht="39.75" customHeight="1">
      <c r="A116" s="365"/>
      <c r="B116" s="353"/>
      <c r="C116" s="313"/>
      <c r="D116" s="351"/>
      <c r="E116" s="125"/>
      <c r="F116" s="314"/>
      <c r="G116" s="332"/>
      <c r="H116" s="237" t="s">
        <v>27</v>
      </c>
      <c r="I116" s="238">
        <v>0</v>
      </c>
      <c r="J116" s="238">
        <v>0</v>
      </c>
      <c r="K116" s="56"/>
      <c r="L116" s="56"/>
      <c r="M116" s="56"/>
      <c r="N116" s="57"/>
      <c r="O116" s="363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</row>
    <row r="117" spans="1:62" s="73" customFormat="1" ht="36.75" customHeight="1">
      <c r="A117" s="365"/>
      <c r="B117" s="353"/>
      <c r="C117" s="313"/>
      <c r="D117" s="351"/>
      <c r="E117" s="125"/>
      <c r="F117" s="314"/>
      <c r="G117" s="332"/>
      <c r="H117" s="237" t="s">
        <v>29</v>
      </c>
      <c r="I117" s="238">
        <v>0</v>
      </c>
      <c r="J117" s="238">
        <v>0</v>
      </c>
      <c r="K117" s="56"/>
      <c r="L117" s="56"/>
      <c r="M117" s="56"/>
      <c r="N117" s="57"/>
      <c r="O117" s="363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</row>
    <row r="118" spans="1:62" s="73" customFormat="1" ht="170.25" customHeight="1">
      <c r="A118" s="365"/>
      <c r="B118" s="353"/>
      <c r="C118" s="313"/>
      <c r="D118" s="351"/>
      <c r="E118" s="125"/>
      <c r="F118" s="314"/>
      <c r="G118" s="332"/>
      <c r="H118" s="237" t="s">
        <v>30</v>
      </c>
      <c r="I118" s="238">
        <v>1807.7</v>
      </c>
      <c r="J118" s="238">
        <v>0</v>
      </c>
      <c r="K118" s="56"/>
      <c r="L118" s="56"/>
      <c r="M118" s="56"/>
      <c r="N118" s="57"/>
      <c r="O118" s="363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</row>
    <row r="119" spans="1:62" s="73" customFormat="1" ht="123.75" customHeight="1">
      <c r="A119" s="289" t="s">
        <v>308</v>
      </c>
      <c r="B119" s="297" t="s">
        <v>311</v>
      </c>
      <c r="C119" s="279" t="s">
        <v>22</v>
      </c>
      <c r="D119" s="288" t="s">
        <v>87</v>
      </c>
      <c r="E119" s="281"/>
      <c r="F119" s="274" t="s">
        <v>44</v>
      </c>
      <c r="G119" s="280"/>
      <c r="H119" s="275" t="s">
        <v>25</v>
      </c>
      <c r="I119" s="276" t="s">
        <v>25</v>
      </c>
      <c r="J119" s="276" t="s">
        <v>25</v>
      </c>
      <c r="K119" s="56"/>
      <c r="L119" s="56"/>
      <c r="M119" s="56"/>
      <c r="N119" s="57"/>
      <c r="O119" s="290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</row>
    <row r="120" spans="1:62" s="31" customFormat="1" ht="13.5" customHeight="1">
      <c r="A120" s="349" t="s">
        <v>96</v>
      </c>
      <c r="B120" s="349" t="s">
        <v>96</v>
      </c>
      <c r="C120" s="349" t="s">
        <v>25</v>
      </c>
      <c r="D120" s="349" t="s">
        <v>23</v>
      </c>
      <c r="E120" s="349"/>
      <c r="F120" s="349" t="s">
        <v>25</v>
      </c>
      <c r="G120" s="349" t="s">
        <v>25</v>
      </c>
      <c r="H120" s="349" t="s">
        <v>26</v>
      </c>
      <c r="I120" s="349">
        <v>27308.7</v>
      </c>
      <c r="J120" s="349">
        <v>3654.36</v>
      </c>
      <c r="K120" s="24"/>
      <c r="L120" s="25"/>
      <c r="M120" s="26"/>
      <c r="N120" s="27"/>
      <c r="O120" s="47"/>
      <c r="P120" s="81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</row>
    <row r="121" spans="1:62" s="31" customFormat="1" ht="14.25" customHeight="1">
      <c r="A121" s="349"/>
      <c r="B121" s="349"/>
      <c r="C121" s="349"/>
      <c r="D121" s="349"/>
      <c r="E121" s="349"/>
      <c r="F121" s="349"/>
      <c r="G121" s="349"/>
      <c r="H121" s="349" t="s">
        <v>30</v>
      </c>
      <c r="I121" s="349">
        <v>27308.7</v>
      </c>
      <c r="J121" s="349">
        <v>3654.36</v>
      </c>
      <c r="K121" s="24"/>
      <c r="L121" s="25"/>
      <c r="M121" s="26"/>
      <c r="N121" s="27"/>
      <c r="O121" s="47"/>
      <c r="P121" s="8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</row>
    <row r="122" spans="1:62" s="84" customFormat="1" ht="15" customHeight="1">
      <c r="A122" s="328">
        <v>1</v>
      </c>
      <c r="B122" s="341" t="s">
        <v>97</v>
      </c>
      <c r="C122" s="341" t="s">
        <v>25</v>
      </c>
      <c r="D122" s="313" t="s">
        <v>33</v>
      </c>
      <c r="E122" s="329" t="s">
        <v>24</v>
      </c>
      <c r="F122" s="361" t="s">
        <v>25</v>
      </c>
      <c r="G122" s="342" t="s">
        <v>25</v>
      </c>
      <c r="H122" s="325" t="s">
        <v>26</v>
      </c>
      <c r="I122" s="326">
        <v>14534.1</v>
      </c>
      <c r="J122" s="326">
        <v>4817.5</v>
      </c>
      <c r="K122" s="82">
        <f>K125</f>
        <v>1133.2</v>
      </c>
      <c r="L122" s="82">
        <f>L125</f>
        <v>11500</v>
      </c>
      <c r="M122" s="82"/>
      <c r="N122" s="83"/>
      <c r="O122" s="44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</row>
    <row r="123" spans="1:62" s="84" customFormat="1">
      <c r="A123" s="328"/>
      <c r="B123" s="341"/>
      <c r="C123" s="341"/>
      <c r="D123" s="313"/>
      <c r="E123" s="329"/>
      <c r="F123" s="361"/>
      <c r="G123" s="342"/>
      <c r="H123" s="325" t="s">
        <v>27</v>
      </c>
      <c r="I123" s="326"/>
      <c r="J123" s="326"/>
      <c r="K123" s="82"/>
      <c r="L123" s="82"/>
      <c r="M123" s="82"/>
      <c r="N123" s="83"/>
      <c r="O123" s="44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</row>
    <row r="124" spans="1:62" s="84" customFormat="1" ht="15" customHeight="1">
      <c r="A124" s="328"/>
      <c r="B124" s="341"/>
      <c r="C124" s="341"/>
      <c r="D124" s="313"/>
      <c r="E124" s="329" t="s">
        <v>28</v>
      </c>
      <c r="F124" s="361"/>
      <c r="G124" s="342"/>
      <c r="H124" s="325" t="s">
        <v>29</v>
      </c>
      <c r="I124" s="326"/>
      <c r="J124" s="326"/>
      <c r="K124" s="82"/>
      <c r="L124" s="82"/>
      <c r="M124" s="82"/>
      <c r="N124" s="83"/>
      <c r="O124" s="44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</row>
    <row r="125" spans="1:62" s="84" customFormat="1" ht="15" customHeight="1">
      <c r="A125" s="328"/>
      <c r="B125" s="341"/>
      <c r="C125" s="341"/>
      <c r="D125" s="313"/>
      <c r="E125" s="329" t="s">
        <v>30</v>
      </c>
      <c r="F125" s="361">
        <v>12633.2</v>
      </c>
      <c r="G125" s="342"/>
      <c r="H125" s="325" t="s">
        <v>30</v>
      </c>
      <c r="I125" s="326">
        <v>14534.1</v>
      </c>
      <c r="J125" s="326">
        <v>4817.5</v>
      </c>
      <c r="K125" s="82">
        <f>K130</f>
        <v>1133.2</v>
      </c>
      <c r="L125" s="82">
        <f>L130</f>
        <v>11500</v>
      </c>
      <c r="M125" s="82">
        <f>M130</f>
        <v>0</v>
      </c>
      <c r="N125" s="83"/>
      <c r="O125" s="44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</row>
    <row r="126" spans="1:62" s="84" customFormat="1" ht="46.5" customHeight="1">
      <c r="A126" s="328"/>
      <c r="B126" s="341"/>
      <c r="C126" s="341"/>
      <c r="D126" s="313"/>
      <c r="E126" s="329"/>
      <c r="F126" s="361"/>
      <c r="G126" s="342"/>
      <c r="H126" s="325" t="s">
        <v>31</v>
      </c>
      <c r="I126" s="326"/>
      <c r="J126" s="326"/>
      <c r="K126" s="82"/>
      <c r="L126" s="82"/>
      <c r="M126" s="82"/>
      <c r="N126" s="83"/>
      <c r="O126" s="4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</row>
    <row r="127" spans="1:62" s="12" customFormat="1" ht="15" customHeight="1">
      <c r="A127" s="328" t="s">
        <v>34</v>
      </c>
      <c r="B127" s="313" t="s">
        <v>98</v>
      </c>
      <c r="C127" s="313" t="s">
        <v>22</v>
      </c>
      <c r="D127" s="313" t="s">
        <v>100</v>
      </c>
      <c r="E127" s="314" t="s">
        <v>24</v>
      </c>
      <c r="F127" s="330">
        <v>46022</v>
      </c>
      <c r="G127" s="313" t="s">
        <v>312</v>
      </c>
      <c r="H127" s="344" t="s">
        <v>26</v>
      </c>
      <c r="I127" s="345">
        <v>14534.1</v>
      </c>
      <c r="J127" s="345">
        <v>4817.5</v>
      </c>
      <c r="K127" s="33">
        <f>K130</f>
        <v>1133.2</v>
      </c>
      <c r="L127" s="40">
        <f>L130</f>
        <v>11500</v>
      </c>
      <c r="M127" s="41">
        <f>M130</f>
        <v>0</v>
      </c>
      <c r="N127" s="42"/>
      <c r="O127" s="47"/>
    </row>
    <row r="128" spans="1:62" s="12" customFormat="1">
      <c r="A128" s="328"/>
      <c r="B128" s="313"/>
      <c r="C128" s="313"/>
      <c r="D128" s="313"/>
      <c r="E128" s="314"/>
      <c r="F128" s="330"/>
      <c r="G128" s="313"/>
      <c r="H128" s="344" t="s">
        <v>27</v>
      </c>
      <c r="I128" s="345"/>
      <c r="J128" s="345"/>
      <c r="K128" s="33"/>
      <c r="L128" s="40"/>
      <c r="M128" s="41"/>
      <c r="N128" s="42"/>
      <c r="O128" s="47"/>
    </row>
    <row r="129" spans="1:62" s="12" customFormat="1" ht="15" customHeight="1">
      <c r="A129" s="328"/>
      <c r="B129" s="313"/>
      <c r="C129" s="313"/>
      <c r="D129" s="313"/>
      <c r="E129" s="314" t="s">
        <v>28</v>
      </c>
      <c r="F129" s="330"/>
      <c r="G129" s="313"/>
      <c r="H129" s="344" t="s">
        <v>29</v>
      </c>
      <c r="I129" s="345"/>
      <c r="J129" s="345"/>
      <c r="K129" s="33"/>
      <c r="L129" s="40"/>
      <c r="M129" s="41"/>
      <c r="N129" s="42"/>
      <c r="O129" s="43"/>
    </row>
    <row r="130" spans="1:62" s="12" customFormat="1" ht="48" customHeight="1">
      <c r="A130" s="328"/>
      <c r="B130" s="313"/>
      <c r="C130" s="313"/>
      <c r="D130" s="313"/>
      <c r="E130" s="314" t="s">
        <v>30</v>
      </c>
      <c r="F130" s="330">
        <f>I130</f>
        <v>14534.1</v>
      </c>
      <c r="G130" s="313"/>
      <c r="H130" s="344" t="s">
        <v>30</v>
      </c>
      <c r="I130" s="345">
        <v>14534.1</v>
      </c>
      <c r="J130" s="345">
        <v>4817.5</v>
      </c>
      <c r="K130" s="33">
        <v>1133.2</v>
      </c>
      <c r="L130" s="40">
        <v>11500</v>
      </c>
      <c r="M130" s="41"/>
      <c r="N130" s="42"/>
      <c r="O130" s="43"/>
    </row>
    <row r="131" spans="1:62" s="12" customFormat="1" ht="106.5" customHeight="1">
      <c r="A131" s="328"/>
      <c r="B131" s="313"/>
      <c r="C131" s="313"/>
      <c r="D131" s="313"/>
      <c r="E131" s="314"/>
      <c r="F131" s="330"/>
      <c r="G131" s="313"/>
      <c r="H131" s="344" t="s">
        <v>31</v>
      </c>
      <c r="I131" s="345"/>
      <c r="J131" s="345"/>
      <c r="K131" s="33"/>
      <c r="L131" s="40"/>
      <c r="M131" s="41"/>
      <c r="N131" s="42"/>
      <c r="O131" s="43"/>
    </row>
    <row r="132" spans="1:62" s="12" customFormat="1" ht="166.15" customHeight="1">
      <c r="A132" s="270" t="s">
        <v>37</v>
      </c>
      <c r="B132" s="247" t="s">
        <v>99</v>
      </c>
      <c r="C132" s="17" t="s">
        <v>22</v>
      </c>
      <c r="D132" s="17" t="s">
        <v>100</v>
      </c>
      <c r="E132" s="17" t="s">
        <v>25</v>
      </c>
      <c r="F132" s="240">
        <v>46022</v>
      </c>
      <c r="G132" s="245"/>
      <c r="H132" s="17" t="s">
        <v>25</v>
      </c>
      <c r="I132" s="241" t="s">
        <v>25</v>
      </c>
      <c r="J132" s="242" t="s">
        <v>25</v>
      </c>
      <c r="K132" s="24"/>
      <c r="L132" s="25"/>
      <c r="M132" s="26"/>
      <c r="N132" s="27"/>
      <c r="O132" s="43"/>
    </row>
    <row r="133" spans="1:62" s="88" customFormat="1" ht="15" customHeight="1">
      <c r="A133" s="328">
        <v>2</v>
      </c>
      <c r="B133" s="341" t="s">
        <v>101</v>
      </c>
      <c r="C133" s="341" t="s">
        <v>25</v>
      </c>
      <c r="D133" s="313" t="s">
        <v>33</v>
      </c>
      <c r="E133" s="329" t="s">
        <v>24</v>
      </c>
      <c r="F133" s="360" t="s">
        <v>25</v>
      </c>
      <c r="G133" s="342" t="s">
        <v>25</v>
      </c>
      <c r="H133" s="325" t="s">
        <v>26</v>
      </c>
      <c r="I133" s="326">
        <v>22025.7</v>
      </c>
      <c r="J133" s="326">
        <v>0</v>
      </c>
      <c r="K133" s="85">
        <f>K136</f>
        <v>0</v>
      </c>
      <c r="L133" s="85">
        <f>L136+L137</f>
        <v>300</v>
      </c>
      <c r="M133" s="85">
        <f>M136</f>
        <v>0</v>
      </c>
      <c r="N133" s="86"/>
      <c r="O133" s="35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</row>
    <row r="134" spans="1:62" s="88" customFormat="1">
      <c r="A134" s="328"/>
      <c r="B134" s="341"/>
      <c r="C134" s="341"/>
      <c r="D134" s="313"/>
      <c r="E134" s="329"/>
      <c r="F134" s="360"/>
      <c r="G134" s="342"/>
      <c r="H134" s="325" t="s">
        <v>27</v>
      </c>
      <c r="I134" s="326"/>
      <c r="J134" s="326"/>
      <c r="K134" s="85"/>
      <c r="L134" s="85"/>
      <c r="M134" s="85"/>
      <c r="N134" s="86"/>
      <c r="O134" s="89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</row>
    <row r="135" spans="1:62" s="88" customFormat="1" ht="15" customHeight="1">
      <c r="A135" s="328"/>
      <c r="B135" s="341"/>
      <c r="C135" s="341"/>
      <c r="D135" s="313"/>
      <c r="E135" s="329" t="s">
        <v>28</v>
      </c>
      <c r="F135" s="360"/>
      <c r="G135" s="342"/>
      <c r="H135" s="325" t="s">
        <v>29</v>
      </c>
      <c r="I135" s="326"/>
      <c r="J135" s="326"/>
      <c r="K135" s="85"/>
      <c r="L135" s="85"/>
      <c r="M135" s="85"/>
      <c r="N135" s="86"/>
      <c r="O135" s="89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</row>
    <row r="136" spans="1:62" s="88" customFormat="1" ht="15" customHeight="1">
      <c r="A136" s="328"/>
      <c r="B136" s="341"/>
      <c r="C136" s="341"/>
      <c r="D136" s="313"/>
      <c r="E136" s="329" t="s">
        <v>30</v>
      </c>
      <c r="F136" s="360" t="s">
        <v>102</v>
      </c>
      <c r="G136" s="342"/>
      <c r="H136" s="325" t="s">
        <v>30</v>
      </c>
      <c r="I136" s="326">
        <v>22025.7</v>
      </c>
      <c r="J136" s="326">
        <v>0</v>
      </c>
      <c r="K136" s="85">
        <f>K141</f>
        <v>0</v>
      </c>
      <c r="L136" s="85">
        <f t="shared" ref="L136:L137" si="10">L141</f>
        <v>300</v>
      </c>
      <c r="M136" s="85">
        <f>M141</f>
        <v>0</v>
      </c>
      <c r="N136" s="86"/>
      <c r="O136" s="89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</row>
    <row r="137" spans="1:62" s="88" customFormat="1" ht="96" customHeight="1">
      <c r="A137" s="328"/>
      <c r="B137" s="341"/>
      <c r="C137" s="341"/>
      <c r="D137" s="313"/>
      <c r="E137" s="329"/>
      <c r="F137" s="360"/>
      <c r="G137" s="342"/>
      <c r="H137" s="325" t="s">
        <v>31</v>
      </c>
      <c r="I137" s="326"/>
      <c r="J137" s="326"/>
      <c r="K137" s="85"/>
      <c r="L137" s="85">
        <f t="shared" si="10"/>
        <v>0</v>
      </c>
      <c r="M137" s="85"/>
      <c r="N137" s="86"/>
      <c r="O137" s="89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</row>
    <row r="138" spans="1:62" s="87" customFormat="1" ht="15" customHeight="1">
      <c r="A138" s="328" t="s">
        <v>41</v>
      </c>
      <c r="B138" s="313" t="s">
        <v>103</v>
      </c>
      <c r="C138" s="313" t="s">
        <v>22</v>
      </c>
      <c r="D138" s="313" t="s">
        <v>100</v>
      </c>
      <c r="E138" s="314" t="s">
        <v>24</v>
      </c>
      <c r="F138" s="330">
        <v>46022</v>
      </c>
      <c r="G138" s="332"/>
      <c r="H138" s="344" t="s">
        <v>26</v>
      </c>
      <c r="I138" s="345">
        <v>22025.7</v>
      </c>
      <c r="J138" s="354">
        <v>0</v>
      </c>
      <c r="K138" s="90">
        <f>K141</f>
        <v>0</v>
      </c>
      <c r="L138" s="91">
        <f>L141</f>
        <v>300</v>
      </c>
      <c r="M138" s="92">
        <f>M141</f>
        <v>0</v>
      </c>
      <c r="N138" s="93"/>
      <c r="O138" s="89"/>
    </row>
    <row r="139" spans="1:62" s="87" customFormat="1">
      <c r="A139" s="328"/>
      <c r="B139" s="313"/>
      <c r="C139" s="313"/>
      <c r="D139" s="313"/>
      <c r="E139" s="314"/>
      <c r="F139" s="330"/>
      <c r="G139" s="332"/>
      <c r="H139" s="344" t="s">
        <v>27</v>
      </c>
      <c r="I139" s="345"/>
      <c r="J139" s="354"/>
      <c r="K139" s="90"/>
      <c r="L139" s="91"/>
      <c r="M139" s="92"/>
      <c r="N139" s="93"/>
      <c r="O139" s="29"/>
    </row>
    <row r="140" spans="1:62" s="87" customFormat="1" ht="15" customHeight="1">
      <c r="A140" s="328"/>
      <c r="B140" s="313"/>
      <c r="C140" s="313"/>
      <c r="D140" s="313"/>
      <c r="E140" s="314" t="s">
        <v>28</v>
      </c>
      <c r="F140" s="330"/>
      <c r="G140" s="332"/>
      <c r="H140" s="344" t="s">
        <v>29</v>
      </c>
      <c r="I140" s="345"/>
      <c r="J140" s="354"/>
      <c r="K140" s="90"/>
      <c r="L140" s="91"/>
      <c r="M140" s="92"/>
      <c r="N140" s="93"/>
      <c r="O140" s="35"/>
    </row>
    <row r="141" spans="1:62" s="87" customFormat="1" ht="15" customHeight="1">
      <c r="A141" s="328"/>
      <c r="B141" s="313"/>
      <c r="C141" s="313"/>
      <c r="D141" s="313"/>
      <c r="E141" s="314" t="s">
        <v>30</v>
      </c>
      <c r="F141" s="330"/>
      <c r="G141" s="332"/>
      <c r="H141" s="344" t="s">
        <v>30</v>
      </c>
      <c r="I141" s="345">
        <v>22025.7</v>
      </c>
      <c r="J141" s="354">
        <v>0</v>
      </c>
      <c r="K141" s="90"/>
      <c r="L141" s="91">
        <v>300</v>
      </c>
      <c r="M141" s="92">
        <v>0</v>
      </c>
      <c r="N141" s="93"/>
      <c r="O141" s="35"/>
    </row>
    <row r="142" spans="1:62" s="87" customFormat="1" ht="93" customHeight="1">
      <c r="A142" s="328"/>
      <c r="B142" s="313"/>
      <c r="C142" s="313"/>
      <c r="D142" s="313"/>
      <c r="E142" s="314"/>
      <c r="F142" s="330"/>
      <c r="G142" s="332"/>
      <c r="H142" s="344" t="s">
        <v>31</v>
      </c>
      <c r="I142" s="345"/>
      <c r="J142" s="354"/>
      <c r="K142" s="90"/>
      <c r="L142" s="91"/>
      <c r="M142" s="92"/>
      <c r="N142" s="93"/>
      <c r="O142" s="35"/>
    </row>
    <row r="143" spans="1:62" s="87" customFormat="1" ht="141.75" customHeight="1">
      <c r="A143" s="270" t="s">
        <v>45</v>
      </c>
      <c r="B143" s="254" t="s">
        <v>104</v>
      </c>
      <c r="C143" s="17" t="s">
        <v>22</v>
      </c>
      <c r="D143" s="17" t="s">
        <v>100</v>
      </c>
      <c r="E143" s="17" t="s">
        <v>25</v>
      </c>
      <c r="F143" s="240">
        <v>46022</v>
      </c>
      <c r="G143" s="245"/>
      <c r="H143" s="17" t="s">
        <v>25</v>
      </c>
      <c r="I143" s="241" t="s">
        <v>25</v>
      </c>
      <c r="J143" s="242" t="s">
        <v>25</v>
      </c>
      <c r="K143" s="94"/>
      <c r="L143" s="95"/>
      <c r="M143" s="96"/>
      <c r="N143" s="97"/>
      <c r="O143" s="35"/>
    </row>
    <row r="144" spans="1:62" s="88" customFormat="1" ht="15" customHeight="1">
      <c r="A144" s="328" t="s">
        <v>105</v>
      </c>
      <c r="B144" s="341" t="s">
        <v>106</v>
      </c>
      <c r="C144" s="341" t="s">
        <v>25</v>
      </c>
      <c r="D144" s="313" t="s">
        <v>107</v>
      </c>
      <c r="E144" s="329" t="s">
        <v>24</v>
      </c>
      <c r="F144" s="330" t="s">
        <v>25</v>
      </c>
      <c r="G144" s="359" t="s">
        <v>25</v>
      </c>
      <c r="H144" s="325" t="s">
        <v>26</v>
      </c>
      <c r="I144" s="326">
        <v>10376.1</v>
      </c>
      <c r="J144" s="326">
        <v>0</v>
      </c>
      <c r="K144" s="85">
        <f>K147</f>
        <v>1675.5</v>
      </c>
      <c r="L144" s="85">
        <f>L147</f>
        <v>12700</v>
      </c>
      <c r="M144" s="85">
        <f>M147</f>
        <v>0</v>
      </c>
      <c r="N144" s="86"/>
      <c r="O144" s="35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</row>
    <row r="145" spans="1:62" s="88" customFormat="1">
      <c r="A145" s="328"/>
      <c r="B145" s="341"/>
      <c r="C145" s="341"/>
      <c r="D145" s="313"/>
      <c r="E145" s="329"/>
      <c r="F145" s="330"/>
      <c r="G145" s="359"/>
      <c r="H145" s="325" t="s">
        <v>27</v>
      </c>
      <c r="I145" s="326"/>
      <c r="J145" s="326"/>
      <c r="K145" s="85"/>
      <c r="L145" s="85"/>
      <c r="M145" s="85"/>
      <c r="N145" s="86"/>
      <c r="O145" s="35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</row>
    <row r="146" spans="1:62" s="88" customFormat="1" ht="15" customHeight="1">
      <c r="A146" s="328"/>
      <c r="B146" s="341"/>
      <c r="C146" s="341"/>
      <c r="D146" s="313"/>
      <c r="E146" s="329" t="s">
        <v>28</v>
      </c>
      <c r="F146" s="330"/>
      <c r="G146" s="359"/>
      <c r="H146" s="325" t="s">
        <v>29</v>
      </c>
      <c r="I146" s="326"/>
      <c r="J146" s="326"/>
      <c r="K146" s="85"/>
      <c r="L146" s="85"/>
      <c r="M146" s="85"/>
      <c r="N146" s="86"/>
      <c r="O146" s="35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</row>
    <row r="147" spans="1:62" s="88" customFormat="1" ht="15" customHeight="1">
      <c r="A147" s="328"/>
      <c r="B147" s="341"/>
      <c r="C147" s="341"/>
      <c r="D147" s="313"/>
      <c r="E147" s="329" t="s">
        <v>30</v>
      </c>
      <c r="F147" s="330" t="s">
        <v>108</v>
      </c>
      <c r="G147" s="359"/>
      <c r="H147" s="325" t="s">
        <v>30</v>
      </c>
      <c r="I147" s="326">
        <v>10376.1</v>
      </c>
      <c r="J147" s="326">
        <v>0</v>
      </c>
      <c r="K147" s="85">
        <f>K152</f>
        <v>1675.5</v>
      </c>
      <c r="L147" s="85">
        <f>L152</f>
        <v>12700</v>
      </c>
      <c r="M147" s="85">
        <f>M152</f>
        <v>0</v>
      </c>
      <c r="N147" s="86"/>
      <c r="O147" s="35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</row>
    <row r="148" spans="1:62" s="88" customFormat="1" ht="88.5" customHeight="1">
      <c r="A148" s="328"/>
      <c r="B148" s="341"/>
      <c r="C148" s="341"/>
      <c r="D148" s="313"/>
      <c r="E148" s="329"/>
      <c r="F148" s="330"/>
      <c r="G148" s="359"/>
      <c r="H148" s="325" t="s">
        <v>31</v>
      </c>
      <c r="I148" s="326"/>
      <c r="J148" s="326"/>
      <c r="K148" s="85"/>
      <c r="L148" s="85"/>
      <c r="M148" s="85"/>
      <c r="N148" s="86"/>
      <c r="O148" s="35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</row>
    <row r="149" spans="1:62" s="87" customFormat="1" ht="15" customHeight="1">
      <c r="A149" s="355" t="s">
        <v>50</v>
      </c>
      <c r="B149" s="313" t="s">
        <v>109</v>
      </c>
      <c r="C149" s="313" t="s">
        <v>22</v>
      </c>
      <c r="D149" s="313" t="s">
        <v>100</v>
      </c>
      <c r="E149" s="314" t="s">
        <v>24</v>
      </c>
      <c r="F149" s="330">
        <v>46022</v>
      </c>
      <c r="G149" s="332" t="s">
        <v>110</v>
      </c>
      <c r="H149" s="344" t="s">
        <v>26</v>
      </c>
      <c r="I149" s="345">
        <v>10376.1</v>
      </c>
      <c r="J149" s="354">
        <v>0</v>
      </c>
      <c r="K149" s="90">
        <f>K152</f>
        <v>1675.5</v>
      </c>
      <c r="L149" s="91">
        <f>L152</f>
        <v>12700</v>
      </c>
      <c r="M149" s="92">
        <f>M152</f>
        <v>0</v>
      </c>
      <c r="N149" s="93"/>
      <c r="O149" s="35"/>
    </row>
    <row r="150" spans="1:62" s="87" customFormat="1">
      <c r="A150" s="355"/>
      <c r="B150" s="313"/>
      <c r="C150" s="313"/>
      <c r="D150" s="313"/>
      <c r="E150" s="314"/>
      <c r="F150" s="330"/>
      <c r="G150" s="332"/>
      <c r="H150" s="344" t="s">
        <v>27</v>
      </c>
      <c r="I150" s="345"/>
      <c r="J150" s="354"/>
      <c r="K150" s="90"/>
      <c r="L150" s="91"/>
      <c r="M150" s="92"/>
      <c r="N150" s="93"/>
      <c r="O150" s="89"/>
    </row>
    <row r="151" spans="1:62" s="87" customFormat="1" ht="15" customHeight="1">
      <c r="A151" s="355"/>
      <c r="B151" s="313"/>
      <c r="C151" s="313"/>
      <c r="D151" s="313"/>
      <c r="E151" s="314" t="s">
        <v>28</v>
      </c>
      <c r="F151" s="330"/>
      <c r="G151" s="332"/>
      <c r="H151" s="344" t="s">
        <v>29</v>
      </c>
      <c r="I151" s="345"/>
      <c r="J151" s="354"/>
      <c r="K151" s="90"/>
      <c r="L151" s="91"/>
      <c r="M151" s="92"/>
      <c r="N151" s="93"/>
      <c r="O151" s="89"/>
    </row>
    <row r="152" spans="1:62" s="87" customFormat="1" ht="15" customHeight="1">
      <c r="A152" s="355"/>
      <c r="B152" s="313"/>
      <c r="C152" s="313"/>
      <c r="D152" s="313"/>
      <c r="E152" s="314" t="s">
        <v>30</v>
      </c>
      <c r="F152" s="330">
        <f>F149</f>
        <v>46022</v>
      </c>
      <c r="G152" s="332"/>
      <c r="H152" s="344" t="s">
        <v>30</v>
      </c>
      <c r="I152" s="345">
        <v>10376.1</v>
      </c>
      <c r="J152" s="354">
        <v>0</v>
      </c>
      <c r="K152" s="90">
        <v>1675.5</v>
      </c>
      <c r="L152" s="91">
        <v>12700</v>
      </c>
      <c r="M152" s="92">
        <v>0</v>
      </c>
      <c r="N152" s="93"/>
      <c r="O152" s="89"/>
    </row>
    <row r="153" spans="1:62" s="87" customFormat="1" ht="94.5" customHeight="1">
      <c r="A153" s="355"/>
      <c r="B153" s="313"/>
      <c r="C153" s="313"/>
      <c r="D153" s="313"/>
      <c r="E153" s="314"/>
      <c r="F153" s="330"/>
      <c r="G153" s="332"/>
      <c r="H153" s="344" t="s">
        <v>31</v>
      </c>
      <c r="I153" s="345"/>
      <c r="J153" s="354"/>
      <c r="K153" s="90"/>
      <c r="L153" s="91"/>
      <c r="M153" s="92"/>
      <c r="N153" s="93"/>
      <c r="O153" s="89"/>
    </row>
    <row r="154" spans="1:62" s="87" customFormat="1" ht="159" customHeight="1">
      <c r="A154" s="268" t="s">
        <v>53</v>
      </c>
      <c r="B154" s="255" t="s">
        <v>111</v>
      </c>
      <c r="C154" s="247" t="s">
        <v>22</v>
      </c>
      <c r="D154" s="17" t="s">
        <v>100</v>
      </c>
      <c r="E154" s="17" t="s">
        <v>25</v>
      </c>
      <c r="F154" s="240">
        <v>46022</v>
      </c>
      <c r="G154" s="245"/>
      <c r="H154" s="17" t="s">
        <v>25</v>
      </c>
      <c r="I154" s="241" t="s">
        <v>25</v>
      </c>
      <c r="J154" s="242" t="s">
        <v>25</v>
      </c>
      <c r="K154" s="94"/>
      <c r="L154" s="95"/>
      <c r="M154" s="96"/>
      <c r="N154" s="97"/>
      <c r="O154" s="89"/>
    </row>
    <row r="155" spans="1:62" s="88" customFormat="1" ht="15" customHeight="1">
      <c r="A155" s="328" t="s">
        <v>112</v>
      </c>
      <c r="B155" s="341" t="s">
        <v>113</v>
      </c>
      <c r="C155" s="341" t="s">
        <v>25</v>
      </c>
      <c r="D155" s="358" t="s">
        <v>114</v>
      </c>
      <c r="E155" s="341" t="s">
        <v>25</v>
      </c>
      <c r="F155" s="343" t="s">
        <v>25</v>
      </c>
      <c r="G155" s="359" t="s">
        <v>25</v>
      </c>
      <c r="H155" s="325" t="s">
        <v>26</v>
      </c>
      <c r="I155" s="326">
        <v>0</v>
      </c>
      <c r="J155" s="357">
        <v>0</v>
      </c>
      <c r="K155" s="85"/>
      <c r="L155" s="85"/>
      <c r="M155" s="85"/>
      <c r="N155" s="86"/>
      <c r="O155" s="29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</row>
    <row r="156" spans="1:62" s="88" customFormat="1">
      <c r="A156" s="328"/>
      <c r="B156" s="341"/>
      <c r="C156" s="341"/>
      <c r="D156" s="358"/>
      <c r="E156" s="341"/>
      <c r="F156" s="343"/>
      <c r="G156" s="359"/>
      <c r="H156" s="325" t="s">
        <v>27</v>
      </c>
      <c r="I156" s="326"/>
      <c r="J156" s="357"/>
      <c r="K156" s="85"/>
      <c r="L156" s="85"/>
      <c r="M156" s="85"/>
      <c r="N156" s="86"/>
      <c r="O156" s="35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</row>
    <row r="157" spans="1:62" s="88" customFormat="1" ht="18.75">
      <c r="A157" s="328"/>
      <c r="B157" s="341"/>
      <c r="C157" s="341"/>
      <c r="D157" s="358"/>
      <c r="E157" s="341" t="s">
        <v>28</v>
      </c>
      <c r="F157" s="343" t="s">
        <v>28</v>
      </c>
      <c r="G157" s="359"/>
      <c r="H157" s="233" t="s">
        <v>29</v>
      </c>
      <c r="I157" s="234">
        <v>0</v>
      </c>
      <c r="J157" s="235">
        <v>0</v>
      </c>
      <c r="K157" s="85"/>
      <c r="L157" s="85"/>
      <c r="M157" s="85"/>
      <c r="N157" s="86"/>
      <c r="O157" s="35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</row>
    <row r="158" spans="1:62" s="88" customFormat="1">
      <c r="A158" s="328"/>
      <c r="B158" s="341"/>
      <c r="C158" s="341"/>
      <c r="D158" s="358"/>
      <c r="E158" s="341" t="s">
        <v>30</v>
      </c>
      <c r="F158" s="343" t="s">
        <v>30</v>
      </c>
      <c r="G158" s="359"/>
      <c r="H158" s="325" t="s">
        <v>30</v>
      </c>
      <c r="I158" s="326">
        <v>0</v>
      </c>
      <c r="J158" s="357">
        <v>0</v>
      </c>
      <c r="K158" s="85"/>
      <c r="L158" s="85"/>
      <c r="M158" s="85"/>
      <c r="N158" s="86"/>
      <c r="O158" s="35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</row>
    <row r="159" spans="1:62" s="88" customFormat="1" ht="99" customHeight="1">
      <c r="A159" s="328"/>
      <c r="B159" s="341"/>
      <c r="C159" s="341"/>
      <c r="D159" s="358"/>
      <c r="E159" s="341"/>
      <c r="F159" s="343"/>
      <c r="G159" s="359"/>
      <c r="H159" s="325" t="s">
        <v>31</v>
      </c>
      <c r="I159" s="326"/>
      <c r="J159" s="357"/>
      <c r="K159" s="85"/>
      <c r="L159" s="85"/>
      <c r="M159" s="85"/>
      <c r="N159" s="86"/>
      <c r="O159" s="35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</row>
    <row r="160" spans="1:62" s="87" customFormat="1" ht="15" customHeight="1">
      <c r="A160" s="355" t="s">
        <v>77</v>
      </c>
      <c r="B160" s="312" t="s">
        <v>115</v>
      </c>
      <c r="C160" s="313" t="s">
        <v>22</v>
      </c>
      <c r="D160" s="353" t="s">
        <v>114</v>
      </c>
      <c r="E160" s="312" t="s">
        <v>25</v>
      </c>
      <c r="F160" s="356">
        <v>46022</v>
      </c>
      <c r="G160" s="353" t="s">
        <v>116</v>
      </c>
      <c r="H160" s="344" t="s">
        <v>26</v>
      </c>
      <c r="I160" s="345">
        <v>0</v>
      </c>
      <c r="J160" s="354">
        <v>0</v>
      </c>
      <c r="K160" s="90"/>
      <c r="L160" s="91"/>
      <c r="M160" s="92"/>
      <c r="N160" s="93"/>
      <c r="O160" s="35"/>
    </row>
    <row r="161" spans="1:62" s="87" customFormat="1">
      <c r="A161" s="355"/>
      <c r="B161" s="312"/>
      <c r="C161" s="313"/>
      <c r="D161" s="353"/>
      <c r="E161" s="312"/>
      <c r="F161" s="356"/>
      <c r="G161" s="353"/>
      <c r="H161" s="344" t="s">
        <v>27</v>
      </c>
      <c r="I161" s="345"/>
      <c r="J161" s="354"/>
      <c r="K161" s="90"/>
      <c r="L161" s="91"/>
      <c r="M161" s="92"/>
      <c r="N161" s="93"/>
      <c r="O161" s="89"/>
    </row>
    <row r="162" spans="1:62" s="87" customFormat="1" ht="18.75">
      <c r="A162" s="355"/>
      <c r="B162" s="312"/>
      <c r="C162" s="313"/>
      <c r="D162" s="353"/>
      <c r="E162" s="312" t="s">
        <v>28</v>
      </c>
      <c r="F162" s="356" t="s">
        <v>28</v>
      </c>
      <c r="G162" s="353"/>
      <c r="H162" s="237" t="s">
        <v>29</v>
      </c>
      <c r="I162" s="238">
        <v>0</v>
      </c>
      <c r="J162" s="239">
        <v>0</v>
      </c>
      <c r="K162" s="90"/>
      <c r="L162" s="91"/>
      <c r="M162" s="92"/>
      <c r="N162" s="93"/>
      <c r="O162" s="89"/>
    </row>
    <row r="163" spans="1:62" s="87" customFormat="1">
      <c r="A163" s="355"/>
      <c r="B163" s="312"/>
      <c r="C163" s="313"/>
      <c r="D163" s="353"/>
      <c r="E163" s="312" t="s">
        <v>30</v>
      </c>
      <c r="F163" s="356" t="s">
        <v>30</v>
      </c>
      <c r="G163" s="353"/>
      <c r="H163" s="344" t="s">
        <v>30</v>
      </c>
      <c r="I163" s="345">
        <v>0</v>
      </c>
      <c r="J163" s="354">
        <v>0</v>
      </c>
      <c r="K163" s="90"/>
      <c r="L163" s="91"/>
      <c r="M163" s="92"/>
      <c r="N163" s="93"/>
      <c r="O163" s="89"/>
    </row>
    <row r="164" spans="1:62" s="87" customFormat="1" ht="63" customHeight="1">
      <c r="A164" s="355"/>
      <c r="B164" s="312"/>
      <c r="C164" s="313"/>
      <c r="D164" s="353"/>
      <c r="E164" s="312"/>
      <c r="F164" s="356"/>
      <c r="G164" s="353"/>
      <c r="H164" s="344" t="s">
        <v>31</v>
      </c>
      <c r="I164" s="345"/>
      <c r="J164" s="354"/>
      <c r="K164" s="90"/>
      <c r="L164" s="91"/>
      <c r="M164" s="92"/>
      <c r="N164" s="93"/>
      <c r="O164" s="89"/>
    </row>
    <row r="165" spans="1:62" s="87" customFormat="1" ht="118.5" customHeight="1">
      <c r="A165" s="268" t="s">
        <v>80</v>
      </c>
      <c r="B165" s="247" t="s">
        <v>117</v>
      </c>
      <c r="C165" s="17" t="s">
        <v>22</v>
      </c>
      <c r="D165" s="18" t="s">
        <v>114</v>
      </c>
      <c r="E165" s="247" t="s">
        <v>25</v>
      </c>
      <c r="F165" s="240"/>
      <c r="G165" s="18"/>
      <c r="H165" s="245" t="s">
        <v>25</v>
      </c>
      <c r="I165" s="256" t="s">
        <v>25</v>
      </c>
      <c r="J165" s="257" t="s">
        <v>25</v>
      </c>
      <c r="K165" s="94"/>
      <c r="L165" s="95"/>
      <c r="M165" s="96"/>
      <c r="N165" s="97"/>
      <c r="O165" s="89"/>
    </row>
    <row r="166" spans="1:62" s="88" customFormat="1" ht="15" customHeight="1">
      <c r="A166" s="328">
        <v>5</v>
      </c>
      <c r="B166" s="341" t="s">
        <v>118</v>
      </c>
      <c r="C166" s="341" t="s">
        <v>25</v>
      </c>
      <c r="D166" s="358" t="s">
        <v>114</v>
      </c>
      <c r="E166" s="341" t="s">
        <v>25</v>
      </c>
      <c r="F166" s="313" t="s">
        <v>25</v>
      </c>
      <c r="G166" s="350" t="s">
        <v>25</v>
      </c>
      <c r="H166" s="325" t="s">
        <v>26</v>
      </c>
      <c r="I166" s="326">
        <v>0</v>
      </c>
      <c r="J166" s="357">
        <v>0</v>
      </c>
      <c r="K166" s="85"/>
      <c r="L166" s="85"/>
      <c r="M166" s="85"/>
      <c r="N166" s="86"/>
      <c r="O166" s="35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</row>
    <row r="167" spans="1:62" s="88" customFormat="1">
      <c r="A167" s="328"/>
      <c r="B167" s="341"/>
      <c r="C167" s="341"/>
      <c r="D167" s="358"/>
      <c r="E167" s="341"/>
      <c r="F167" s="313"/>
      <c r="G167" s="350"/>
      <c r="H167" s="325" t="s">
        <v>27</v>
      </c>
      <c r="I167" s="326"/>
      <c r="J167" s="357"/>
      <c r="K167" s="85"/>
      <c r="L167" s="85"/>
      <c r="M167" s="85"/>
      <c r="N167" s="86"/>
      <c r="O167" s="35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</row>
    <row r="168" spans="1:62" s="88" customFormat="1" ht="18.75">
      <c r="A168" s="328"/>
      <c r="B168" s="341"/>
      <c r="C168" s="341"/>
      <c r="D168" s="358"/>
      <c r="E168" s="341" t="s">
        <v>28</v>
      </c>
      <c r="F168" s="313" t="s">
        <v>28</v>
      </c>
      <c r="G168" s="350" t="s">
        <v>28</v>
      </c>
      <c r="H168" s="233" t="s">
        <v>29</v>
      </c>
      <c r="I168" s="234">
        <v>0</v>
      </c>
      <c r="J168" s="235">
        <v>0</v>
      </c>
      <c r="K168" s="85"/>
      <c r="L168" s="85"/>
      <c r="M168" s="85"/>
      <c r="N168" s="86"/>
      <c r="O168" s="35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</row>
    <row r="169" spans="1:62" s="88" customFormat="1">
      <c r="A169" s="328"/>
      <c r="B169" s="341"/>
      <c r="C169" s="341"/>
      <c r="D169" s="358"/>
      <c r="E169" s="341" t="s">
        <v>30</v>
      </c>
      <c r="F169" s="313" t="s">
        <v>30</v>
      </c>
      <c r="G169" s="350" t="s">
        <v>30</v>
      </c>
      <c r="H169" s="325" t="s">
        <v>30</v>
      </c>
      <c r="I169" s="326">
        <v>0</v>
      </c>
      <c r="J169" s="357">
        <v>0</v>
      </c>
      <c r="K169" s="85"/>
      <c r="L169" s="85"/>
      <c r="M169" s="85"/>
      <c r="N169" s="86"/>
      <c r="O169" s="35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</row>
    <row r="170" spans="1:62" s="88" customFormat="1" ht="43.5" customHeight="1">
      <c r="A170" s="328"/>
      <c r="B170" s="341"/>
      <c r="C170" s="341"/>
      <c r="D170" s="358"/>
      <c r="E170" s="341"/>
      <c r="F170" s="313"/>
      <c r="G170" s="350"/>
      <c r="H170" s="325" t="s">
        <v>31</v>
      </c>
      <c r="I170" s="326"/>
      <c r="J170" s="357"/>
      <c r="K170" s="85"/>
      <c r="L170" s="85"/>
      <c r="M170" s="85"/>
      <c r="N170" s="86"/>
      <c r="O170" s="89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</row>
    <row r="171" spans="1:62" s="87" customFormat="1" ht="15" customHeight="1">
      <c r="A171" s="355" t="s">
        <v>85</v>
      </c>
      <c r="B171" s="312" t="s">
        <v>119</v>
      </c>
      <c r="C171" s="313" t="s">
        <v>22</v>
      </c>
      <c r="D171" s="353" t="s">
        <v>114</v>
      </c>
      <c r="E171" s="312" t="s">
        <v>25</v>
      </c>
      <c r="F171" s="356">
        <v>46022</v>
      </c>
      <c r="G171" s="353"/>
      <c r="H171" s="344" t="s">
        <v>26</v>
      </c>
      <c r="I171" s="345">
        <v>0</v>
      </c>
      <c r="J171" s="354">
        <v>0</v>
      </c>
      <c r="K171" s="90"/>
      <c r="L171" s="91"/>
      <c r="M171" s="92"/>
      <c r="N171" s="93"/>
      <c r="O171" s="89"/>
    </row>
    <row r="172" spans="1:62" s="87" customFormat="1">
      <c r="A172" s="355"/>
      <c r="B172" s="312"/>
      <c r="C172" s="313"/>
      <c r="D172" s="353"/>
      <c r="E172" s="312"/>
      <c r="F172" s="356"/>
      <c r="G172" s="353"/>
      <c r="H172" s="344" t="s">
        <v>27</v>
      </c>
      <c r="I172" s="345"/>
      <c r="J172" s="354"/>
      <c r="K172" s="90"/>
      <c r="L172" s="91"/>
      <c r="M172" s="92"/>
      <c r="N172" s="93"/>
      <c r="O172" s="89"/>
    </row>
    <row r="173" spans="1:62" s="87" customFormat="1" ht="18.75">
      <c r="A173" s="355"/>
      <c r="B173" s="312"/>
      <c r="C173" s="313"/>
      <c r="D173" s="353"/>
      <c r="E173" s="312" t="s">
        <v>28</v>
      </c>
      <c r="F173" s="356" t="s">
        <v>28</v>
      </c>
      <c r="G173" s="353"/>
      <c r="H173" s="237" t="s">
        <v>29</v>
      </c>
      <c r="I173" s="238">
        <v>0</v>
      </c>
      <c r="J173" s="239">
        <v>0</v>
      </c>
      <c r="K173" s="90"/>
      <c r="L173" s="91"/>
      <c r="M173" s="92"/>
      <c r="N173" s="93"/>
      <c r="O173" s="89"/>
    </row>
    <row r="174" spans="1:62" s="87" customFormat="1" ht="60" customHeight="1">
      <c r="A174" s="355"/>
      <c r="B174" s="312"/>
      <c r="C174" s="313"/>
      <c r="D174" s="353"/>
      <c r="E174" s="312" t="s">
        <v>30</v>
      </c>
      <c r="F174" s="356" t="s">
        <v>30</v>
      </c>
      <c r="G174" s="353"/>
      <c r="H174" s="344" t="s">
        <v>30</v>
      </c>
      <c r="I174" s="345">
        <v>0</v>
      </c>
      <c r="J174" s="354">
        <v>0</v>
      </c>
      <c r="K174" s="90"/>
      <c r="L174" s="91"/>
      <c r="M174" s="92"/>
      <c r="N174" s="93"/>
      <c r="O174" s="89"/>
    </row>
    <row r="175" spans="1:62" s="87" customFormat="1" ht="4.5" customHeight="1">
      <c r="A175" s="355"/>
      <c r="B175" s="312"/>
      <c r="C175" s="313"/>
      <c r="D175" s="353"/>
      <c r="E175" s="312"/>
      <c r="F175" s="356"/>
      <c r="G175" s="353"/>
      <c r="H175" s="344" t="s">
        <v>31</v>
      </c>
      <c r="I175" s="345"/>
      <c r="J175" s="354"/>
      <c r="K175" s="90"/>
      <c r="L175" s="91"/>
      <c r="M175" s="92"/>
      <c r="N175" s="93"/>
      <c r="O175" s="29"/>
    </row>
    <row r="176" spans="1:62" s="99" customFormat="1" ht="381" customHeight="1">
      <c r="A176" s="270" t="s">
        <v>88</v>
      </c>
      <c r="B176" s="17" t="s">
        <v>120</v>
      </c>
      <c r="C176" s="291" t="s">
        <v>22</v>
      </c>
      <c r="D176" s="245" t="s">
        <v>114</v>
      </c>
      <c r="E176" s="17" t="s">
        <v>25</v>
      </c>
      <c r="F176" s="240">
        <v>46022</v>
      </c>
      <c r="G176" s="245" t="s">
        <v>121</v>
      </c>
      <c r="H176" s="17" t="s">
        <v>25</v>
      </c>
      <c r="I176" s="241" t="s">
        <v>25</v>
      </c>
      <c r="J176" s="242" t="s">
        <v>25</v>
      </c>
      <c r="K176" s="94"/>
      <c r="L176" s="95"/>
      <c r="M176" s="96"/>
      <c r="N176" s="97"/>
      <c r="O176" s="29"/>
      <c r="P176" s="98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</row>
    <row r="177" spans="1:256" s="99" customFormat="1" ht="45.75" customHeight="1">
      <c r="A177" s="349" t="s">
        <v>122</v>
      </c>
      <c r="B177" s="349"/>
      <c r="C177" s="349"/>
      <c r="D177" s="349"/>
      <c r="E177" s="349"/>
      <c r="F177" s="349"/>
      <c r="G177" s="349"/>
      <c r="H177" s="349"/>
      <c r="I177" s="349"/>
      <c r="J177" s="349"/>
      <c r="K177" s="94"/>
      <c r="L177" s="95"/>
      <c r="M177" s="96"/>
      <c r="N177" s="97"/>
      <c r="O177" s="29"/>
      <c r="P177" s="98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</row>
    <row r="178" spans="1:256" s="100" customFormat="1" ht="33.75" hidden="1" customHeight="1">
      <c r="A178" s="258"/>
      <c r="B178" s="258"/>
      <c r="C178" s="258"/>
      <c r="D178" s="258"/>
      <c r="E178" s="258" t="s">
        <v>28</v>
      </c>
      <c r="F178" s="258">
        <f>I178</f>
        <v>69182</v>
      </c>
      <c r="G178" s="258"/>
      <c r="H178" s="258" t="s">
        <v>29</v>
      </c>
      <c r="I178" s="258">
        <v>69182</v>
      </c>
      <c r="J178" s="259">
        <f>J183</f>
        <v>4541.3999999999996</v>
      </c>
      <c r="O178" s="100" t="s">
        <v>28</v>
      </c>
      <c r="P178" s="100">
        <f>S178</f>
        <v>69182</v>
      </c>
      <c r="R178" s="100" t="s">
        <v>29</v>
      </c>
      <c r="S178" s="100">
        <v>69182</v>
      </c>
      <c r="T178" s="100">
        <f>T183</f>
        <v>0</v>
      </c>
      <c r="Y178" s="100" t="s">
        <v>28</v>
      </c>
      <c r="Z178" s="100">
        <f>AC178</f>
        <v>69182</v>
      </c>
      <c r="AB178" s="100" t="s">
        <v>29</v>
      </c>
      <c r="AC178" s="100">
        <v>69182</v>
      </c>
      <c r="AD178" s="100">
        <f>AD183</f>
        <v>0</v>
      </c>
      <c r="AI178" s="100" t="s">
        <v>28</v>
      </c>
      <c r="AJ178" s="100">
        <f>AM178</f>
        <v>69182</v>
      </c>
      <c r="AL178" s="100" t="s">
        <v>29</v>
      </c>
      <c r="AM178" s="100">
        <v>69182</v>
      </c>
      <c r="AN178" s="100">
        <f>AN183</f>
        <v>0</v>
      </c>
      <c r="AS178" s="100" t="s">
        <v>28</v>
      </c>
      <c r="AT178" s="100">
        <f>AW178</f>
        <v>69182</v>
      </c>
      <c r="AV178" s="100" t="s">
        <v>29</v>
      </c>
      <c r="AW178" s="100">
        <v>69182</v>
      </c>
      <c r="AX178" s="100">
        <f>AX183</f>
        <v>0</v>
      </c>
      <c r="BC178" s="100" t="s">
        <v>28</v>
      </c>
      <c r="BD178" s="100">
        <f>BG178</f>
        <v>69182</v>
      </c>
      <c r="BF178" s="100" t="s">
        <v>29</v>
      </c>
      <c r="BG178" s="100">
        <v>69182</v>
      </c>
      <c r="BH178" s="100">
        <f>BH183</f>
        <v>0</v>
      </c>
      <c r="BM178" s="100" t="s">
        <v>28</v>
      </c>
      <c r="BN178" s="100">
        <f>BQ178</f>
        <v>69182</v>
      </c>
      <c r="BP178" s="100" t="s">
        <v>29</v>
      </c>
      <c r="BQ178" s="100">
        <v>69182</v>
      </c>
      <c r="BR178" s="100">
        <f>BR183</f>
        <v>0</v>
      </c>
      <c r="BW178" s="100" t="s">
        <v>28</v>
      </c>
      <c r="BX178" s="100">
        <f>CA178</f>
        <v>69182</v>
      </c>
      <c r="BZ178" s="100" t="s">
        <v>29</v>
      </c>
      <c r="CA178" s="100">
        <v>69182</v>
      </c>
      <c r="CB178" s="100">
        <f>CB183</f>
        <v>0</v>
      </c>
      <c r="CG178" s="100" t="s">
        <v>28</v>
      </c>
      <c r="CH178" s="100">
        <f>CK178</f>
        <v>69182</v>
      </c>
      <c r="CJ178" s="100" t="s">
        <v>29</v>
      </c>
      <c r="CK178" s="100">
        <v>69182</v>
      </c>
      <c r="CL178" s="100">
        <f>CL183</f>
        <v>0</v>
      </c>
      <c r="CQ178" s="100" t="s">
        <v>28</v>
      </c>
      <c r="CR178" s="100">
        <f>CU178</f>
        <v>69182</v>
      </c>
      <c r="CT178" s="100" t="s">
        <v>29</v>
      </c>
      <c r="CU178" s="100">
        <v>69182</v>
      </c>
      <c r="CV178" s="100">
        <f>CV183</f>
        <v>0</v>
      </c>
      <c r="DA178" s="100" t="s">
        <v>28</v>
      </c>
      <c r="DB178" s="100">
        <f>DE178</f>
        <v>69182</v>
      </c>
      <c r="DD178" s="100" t="s">
        <v>29</v>
      </c>
      <c r="DE178" s="100">
        <v>69182</v>
      </c>
      <c r="DF178" s="100">
        <f>DF183</f>
        <v>0</v>
      </c>
      <c r="DK178" s="100" t="s">
        <v>28</v>
      </c>
      <c r="DL178" s="100">
        <f>DO178</f>
        <v>69182</v>
      </c>
      <c r="DN178" s="100" t="s">
        <v>29</v>
      </c>
      <c r="DO178" s="100">
        <v>69182</v>
      </c>
      <c r="DP178" s="100">
        <f>DP183</f>
        <v>0</v>
      </c>
      <c r="DU178" s="100" t="s">
        <v>28</v>
      </c>
      <c r="DV178" s="100">
        <f>DY178</f>
        <v>69182</v>
      </c>
      <c r="DX178" s="100" t="s">
        <v>29</v>
      </c>
      <c r="DY178" s="100">
        <v>69182</v>
      </c>
      <c r="DZ178" s="100">
        <f>DZ183</f>
        <v>0</v>
      </c>
      <c r="EE178" s="100" t="s">
        <v>28</v>
      </c>
      <c r="EF178" s="100">
        <f>EI178</f>
        <v>69182</v>
      </c>
      <c r="EH178" s="100" t="s">
        <v>29</v>
      </c>
      <c r="EI178" s="100">
        <v>69182</v>
      </c>
      <c r="EJ178" s="100">
        <f>EJ183</f>
        <v>0</v>
      </c>
      <c r="EO178" s="100" t="s">
        <v>28</v>
      </c>
      <c r="EP178" s="100">
        <f>ES178</f>
        <v>69182</v>
      </c>
      <c r="ER178" s="100" t="s">
        <v>29</v>
      </c>
      <c r="ES178" s="100">
        <v>69182</v>
      </c>
      <c r="ET178" s="100">
        <f>ET183</f>
        <v>0</v>
      </c>
      <c r="EY178" s="100" t="s">
        <v>28</v>
      </c>
      <c r="EZ178" s="100">
        <f>FC178</f>
        <v>69182</v>
      </c>
      <c r="FB178" s="100" t="s">
        <v>29</v>
      </c>
      <c r="FC178" s="100">
        <v>69182</v>
      </c>
      <c r="FD178" s="100">
        <f>FD183</f>
        <v>0</v>
      </c>
      <c r="FI178" s="100" t="s">
        <v>28</v>
      </c>
      <c r="FJ178" s="100">
        <f>FM178</f>
        <v>69182</v>
      </c>
      <c r="FL178" s="100" t="s">
        <v>29</v>
      </c>
      <c r="FM178" s="100">
        <v>69182</v>
      </c>
      <c r="FN178" s="100">
        <f>FN183</f>
        <v>0</v>
      </c>
      <c r="FS178" s="100" t="s">
        <v>28</v>
      </c>
      <c r="FT178" s="100">
        <f>FW178</f>
        <v>69182</v>
      </c>
      <c r="FV178" s="100" t="s">
        <v>29</v>
      </c>
      <c r="FW178" s="100">
        <v>69182</v>
      </c>
      <c r="FX178" s="100">
        <f>FX183</f>
        <v>0</v>
      </c>
      <c r="GC178" s="100" t="s">
        <v>28</v>
      </c>
      <c r="GD178" s="100">
        <f>GG178</f>
        <v>69182</v>
      </c>
      <c r="GF178" s="100" t="s">
        <v>29</v>
      </c>
      <c r="GG178" s="100">
        <v>69182</v>
      </c>
      <c r="GH178" s="100">
        <f>GH183</f>
        <v>0</v>
      </c>
      <c r="GM178" s="100" t="s">
        <v>28</v>
      </c>
      <c r="GN178" s="100">
        <f>GQ178</f>
        <v>69182</v>
      </c>
      <c r="GP178" s="100" t="s">
        <v>29</v>
      </c>
      <c r="GQ178" s="100">
        <v>69182</v>
      </c>
      <c r="GR178" s="100">
        <f>GR183</f>
        <v>0</v>
      </c>
      <c r="GW178" s="100" t="s">
        <v>28</v>
      </c>
      <c r="GX178" s="100">
        <f>HA178</f>
        <v>69182</v>
      </c>
      <c r="GZ178" s="100" t="s">
        <v>29</v>
      </c>
      <c r="HA178" s="100">
        <v>69182</v>
      </c>
      <c r="HB178" s="100">
        <f>HB183</f>
        <v>0</v>
      </c>
      <c r="HG178" s="100" t="s">
        <v>28</v>
      </c>
      <c r="HH178" s="100">
        <f>HK178</f>
        <v>69182</v>
      </c>
      <c r="HJ178" s="100" t="s">
        <v>29</v>
      </c>
      <c r="HK178" s="100">
        <v>69182</v>
      </c>
      <c r="HL178" s="100">
        <f>HL183</f>
        <v>0</v>
      </c>
      <c r="HQ178" s="100" t="s">
        <v>28</v>
      </c>
      <c r="HR178" s="100">
        <f>HU178</f>
        <v>69182</v>
      </c>
      <c r="HT178" s="100" t="s">
        <v>29</v>
      </c>
      <c r="HU178" s="100">
        <v>69182</v>
      </c>
      <c r="HV178" s="100">
        <f>HV183</f>
        <v>0</v>
      </c>
      <c r="IA178" s="100" t="s">
        <v>28</v>
      </c>
      <c r="IB178" s="100">
        <f>IE178</f>
        <v>69182</v>
      </c>
      <c r="ID178" s="100" t="s">
        <v>29</v>
      </c>
      <c r="IE178" s="100">
        <v>69182</v>
      </c>
      <c r="IF178" s="100">
        <f>IF183</f>
        <v>0</v>
      </c>
      <c r="IK178" s="100" t="s">
        <v>28</v>
      </c>
      <c r="IL178" s="100">
        <f>IO178</f>
        <v>69182</v>
      </c>
      <c r="IN178" s="100" t="s">
        <v>29</v>
      </c>
      <c r="IO178" s="100">
        <v>69182</v>
      </c>
      <c r="IP178" s="100">
        <f>IP183</f>
        <v>0</v>
      </c>
      <c r="IU178" s="100" t="s">
        <v>28</v>
      </c>
      <c r="IV178" s="100" t="e">
        <f>#REF!</f>
        <v>#REF!</v>
      </c>
    </row>
    <row r="179" spans="1:256" s="100" customFormat="1" ht="15" hidden="1" customHeight="1">
      <c r="A179" s="258"/>
      <c r="B179" s="258"/>
      <c r="C179" s="258"/>
      <c r="D179" s="258"/>
      <c r="E179" s="258" t="s">
        <v>30</v>
      </c>
      <c r="F179" s="258">
        <f>L179+K179</f>
        <v>0</v>
      </c>
      <c r="G179" s="258"/>
      <c r="H179" s="258" t="s">
        <v>30</v>
      </c>
      <c r="I179" s="258">
        <v>197255.2</v>
      </c>
      <c r="J179" s="258">
        <f>J184+J201</f>
        <v>74802.3</v>
      </c>
      <c r="O179" s="100" t="s">
        <v>30</v>
      </c>
      <c r="P179" s="100">
        <f>V179+U179</f>
        <v>0</v>
      </c>
      <c r="R179" s="100" t="s">
        <v>30</v>
      </c>
      <c r="S179" s="100">
        <v>197255.2</v>
      </c>
      <c r="T179" s="100">
        <f>T184+T201</f>
        <v>0</v>
      </c>
      <c r="Y179" s="100" t="s">
        <v>30</v>
      </c>
      <c r="Z179" s="100">
        <f>AF179+AE179</f>
        <v>0</v>
      </c>
      <c r="AB179" s="100" t="s">
        <v>30</v>
      </c>
      <c r="AC179" s="100">
        <v>197255.2</v>
      </c>
      <c r="AD179" s="100">
        <f>AD184+AD201</f>
        <v>0</v>
      </c>
      <c r="AI179" s="100" t="s">
        <v>30</v>
      </c>
      <c r="AJ179" s="100">
        <f>AP179+AO179</f>
        <v>0</v>
      </c>
      <c r="AL179" s="100" t="s">
        <v>30</v>
      </c>
      <c r="AM179" s="100">
        <v>197255.2</v>
      </c>
      <c r="AN179" s="100">
        <f>AN184+AN201</f>
        <v>0</v>
      </c>
      <c r="AS179" s="100" t="s">
        <v>30</v>
      </c>
      <c r="AT179" s="100">
        <f>AZ179+AY179</f>
        <v>0</v>
      </c>
      <c r="AV179" s="100" t="s">
        <v>30</v>
      </c>
      <c r="AW179" s="100">
        <v>197255.2</v>
      </c>
      <c r="AX179" s="100">
        <f>AX184+AX201</f>
        <v>0</v>
      </c>
      <c r="BC179" s="100" t="s">
        <v>30</v>
      </c>
      <c r="BD179" s="100">
        <f>BJ179+BI179</f>
        <v>0</v>
      </c>
      <c r="BF179" s="100" t="s">
        <v>30</v>
      </c>
      <c r="BG179" s="100">
        <v>197255.2</v>
      </c>
      <c r="BH179" s="100">
        <f>BH184+BH201</f>
        <v>0</v>
      </c>
      <c r="BM179" s="100" t="s">
        <v>30</v>
      </c>
      <c r="BN179" s="100">
        <f>BT179+BS179</f>
        <v>0</v>
      </c>
      <c r="BP179" s="100" t="s">
        <v>30</v>
      </c>
      <c r="BQ179" s="100">
        <v>197255.2</v>
      </c>
      <c r="BR179" s="100">
        <f>BR184+BR201</f>
        <v>0</v>
      </c>
      <c r="BW179" s="100" t="s">
        <v>30</v>
      </c>
      <c r="BX179" s="100">
        <f>CD179+CC179</f>
        <v>0</v>
      </c>
      <c r="BZ179" s="100" t="s">
        <v>30</v>
      </c>
      <c r="CA179" s="100">
        <v>197255.2</v>
      </c>
      <c r="CB179" s="100">
        <f>CB184+CB201</f>
        <v>0</v>
      </c>
      <c r="CG179" s="100" t="s">
        <v>30</v>
      </c>
      <c r="CH179" s="100">
        <f>CN179+CM179</f>
        <v>0</v>
      </c>
      <c r="CJ179" s="100" t="s">
        <v>30</v>
      </c>
      <c r="CK179" s="100">
        <v>197255.2</v>
      </c>
      <c r="CL179" s="100">
        <f>CL184+CL201</f>
        <v>0</v>
      </c>
      <c r="CQ179" s="100" t="s">
        <v>30</v>
      </c>
      <c r="CR179" s="100">
        <f>CX179+CW179</f>
        <v>0</v>
      </c>
      <c r="CT179" s="100" t="s">
        <v>30</v>
      </c>
      <c r="CU179" s="100">
        <v>197255.2</v>
      </c>
      <c r="CV179" s="100">
        <f>CV184+CV201</f>
        <v>0</v>
      </c>
      <c r="DA179" s="100" t="s">
        <v>30</v>
      </c>
      <c r="DB179" s="100">
        <f>DH179+DG179</f>
        <v>0</v>
      </c>
      <c r="DD179" s="100" t="s">
        <v>30</v>
      </c>
      <c r="DE179" s="100">
        <v>197255.2</v>
      </c>
      <c r="DF179" s="100">
        <f>DF184+DF201</f>
        <v>0</v>
      </c>
      <c r="DK179" s="100" t="s">
        <v>30</v>
      </c>
      <c r="DL179" s="100">
        <f>DR179+DQ179</f>
        <v>0</v>
      </c>
      <c r="DN179" s="100" t="s">
        <v>30</v>
      </c>
      <c r="DO179" s="100">
        <v>197255.2</v>
      </c>
      <c r="DP179" s="100">
        <f>DP184+DP201</f>
        <v>0</v>
      </c>
      <c r="DU179" s="100" t="s">
        <v>30</v>
      </c>
      <c r="DV179" s="100">
        <f>EB179+EA179</f>
        <v>0</v>
      </c>
      <c r="DX179" s="100" t="s">
        <v>30</v>
      </c>
      <c r="DY179" s="100">
        <v>197255.2</v>
      </c>
      <c r="DZ179" s="100">
        <f>DZ184+DZ201</f>
        <v>0</v>
      </c>
      <c r="EE179" s="100" t="s">
        <v>30</v>
      </c>
      <c r="EF179" s="100">
        <f>EL179+EK179</f>
        <v>0</v>
      </c>
      <c r="EH179" s="100" t="s">
        <v>30</v>
      </c>
      <c r="EI179" s="100">
        <v>197255.2</v>
      </c>
      <c r="EJ179" s="100">
        <f>EJ184+EJ201</f>
        <v>0</v>
      </c>
      <c r="EO179" s="100" t="s">
        <v>30</v>
      </c>
      <c r="EP179" s="100">
        <f>EV179+EU179</f>
        <v>0</v>
      </c>
      <c r="ER179" s="100" t="s">
        <v>30</v>
      </c>
      <c r="ES179" s="100">
        <v>197255.2</v>
      </c>
      <c r="ET179" s="100">
        <f>ET184+ET201</f>
        <v>0</v>
      </c>
      <c r="EY179" s="100" t="s">
        <v>30</v>
      </c>
      <c r="EZ179" s="100">
        <f>FF179+FE179</f>
        <v>0</v>
      </c>
      <c r="FB179" s="100" t="s">
        <v>30</v>
      </c>
      <c r="FC179" s="100">
        <v>197255.2</v>
      </c>
      <c r="FD179" s="100">
        <f>FD184+FD201</f>
        <v>0</v>
      </c>
      <c r="FI179" s="100" t="s">
        <v>30</v>
      </c>
      <c r="FJ179" s="100">
        <f>FP179+FO179</f>
        <v>0</v>
      </c>
      <c r="FL179" s="100" t="s">
        <v>30</v>
      </c>
      <c r="FM179" s="100">
        <v>197255.2</v>
      </c>
      <c r="FN179" s="100">
        <f>FN184+FN201</f>
        <v>0</v>
      </c>
      <c r="FS179" s="100" t="s">
        <v>30</v>
      </c>
      <c r="FT179" s="100">
        <f>FZ179+FY179</f>
        <v>0</v>
      </c>
      <c r="FV179" s="100" t="s">
        <v>30</v>
      </c>
      <c r="FW179" s="100">
        <v>197255.2</v>
      </c>
      <c r="FX179" s="100">
        <f>FX184+FX201</f>
        <v>0</v>
      </c>
      <c r="GC179" s="100" t="s">
        <v>30</v>
      </c>
      <c r="GD179" s="100">
        <f>GJ179+GI179</f>
        <v>0</v>
      </c>
      <c r="GF179" s="100" t="s">
        <v>30</v>
      </c>
      <c r="GG179" s="100">
        <v>197255.2</v>
      </c>
      <c r="GH179" s="100">
        <f>GH184+GH201</f>
        <v>0</v>
      </c>
      <c r="GM179" s="100" t="s">
        <v>30</v>
      </c>
      <c r="GN179" s="100">
        <f>GT179+GS179</f>
        <v>0</v>
      </c>
      <c r="GP179" s="100" t="s">
        <v>30</v>
      </c>
      <c r="GQ179" s="100">
        <v>197255.2</v>
      </c>
      <c r="GR179" s="100">
        <f>GR184+GR201</f>
        <v>0</v>
      </c>
      <c r="GW179" s="100" t="s">
        <v>30</v>
      </c>
      <c r="GX179" s="100">
        <f>HD179+HC179</f>
        <v>0</v>
      </c>
      <c r="GZ179" s="100" t="s">
        <v>30</v>
      </c>
      <c r="HA179" s="100">
        <v>197255.2</v>
      </c>
      <c r="HB179" s="100">
        <f>HB184+HB201</f>
        <v>0</v>
      </c>
      <c r="HG179" s="100" t="s">
        <v>30</v>
      </c>
      <c r="HH179" s="100">
        <f>HN179+HM179</f>
        <v>0</v>
      </c>
      <c r="HJ179" s="100" t="s">
        <v>30</v>
      </c>
      <c r="HK179" s="100">
        <v>197255.2</v>
      </c>
      <c r="HL179" s="100">
        <f>HL184+HL201</f>
        <v>0</v>
      </c>
      <c r="HQ179" s="100" t="s">
        <v>30</v>
      </c>
      <c r="HR179" s="100">
        <f>HX179+HW179</f>
        <v>0</v>
      </c>
      <c r="HT179" s="100" t="s">
        <v>30</v>
      </c>
      <c r="HU179" s="100">
        <v>197255.2</v>
      </c>
      <c r="HV179" s="100">
        <f>HV184+HV201</f>
        <v>0</v>
      </c>
      <c r="IA179" s="100" t="s">
        <v>30</v>
      </c>
      <c r="IB179" s="100">
        <f>IH179+IG179</f>
        <v>0</v>
      </c>
      <c r="ID179" s="100" t="s">
        <v>30</v>
      </c>
      <c r="IE179" s="100">
        <v>197255.2</v>
      </c>
      <c r="IF179" s="100">
        <f>IF184+IF201</f>
        <v>0</v>
      </c>
      <c r="IK179" s="100" t="s">
        <v>30</v>
      </c>
      <c r="IL179" s="100">
        <f>IR179+IQ179</f>
        <v>0</v>
      </c>
      <c r="IN179" s="100" t="s">
        <v>30</v>
      </c>
      <c r="IO179" s="100">
        <v>197255.2</v>
      </c>
      <c r="IP179" s="100">
        <f>IP184+IP201</f>
        <v>0</v>
      </c>
      <c r="IU179" s="100" t="s">
        <v>30</v>
      </c>
      <c r="IV179" s="100" t="e">
        <f>#REF!+#REF!</f>
        <v>#REF!</v>
      </c>
    </row>
    <row r="180" spans="1:256" s="100" customFormat="1" ht="33.75" hidden="1" customHeight="1">
      <c r="A180" s="258"/>
      <c r="B180" s="258"/>
      <c r="C180" s="258"/>
      <c r="D180" s="258"/>
      <c r="E180" s="258"/>
      <c r="F180" s="258"/>
      <c r="G180" s="258"/>
      <c r="H180" s="258" t="s">
        <v>31</v>
      </c>
      <c r="I180" s="258"/>
      <c r="J180" s="258"/>
      <c r="R180" s="100" t="s">
        <v>31</v>
      </c>
      <c r="AB180" s="100" t="s">
        <v>31</v>
      </c>
      <c r="AL180" s="100" t="s">
        <v>31</v>
      </c>
      <c r="AV180" s="100" t="s">
        <v>31</v>
      </c>
      <c r="BF180" s="100" t="s">
        <v>31</v>
      </c>
      <c r="BP180" s="100" t="s">
        <v>31</v>
      </c>
      <c r="BZ180" s="100" t="s">
        <v>31</v>
      </c>
      <c r="CJ180" s="100" t="s">
        <v>31</v>
      </c>
      <c r="CT180" s="100" t="s">
        <v>31</v>
      </c>
      <c r="DD180" s="100" t="s">
        <v>31</v>
      </c>
      <c r="DN180" s="100" t="s">
        <v>31</v>
      </c>
      <c r="DX180" s="100" t="s">
        <v>31</v>
      </c>
      <c r="EH180" s="100" t="s">
        <v>31</v>
      </c>
      <c r="ER180" s="100" t="s">
        <v>31</v>
      </c>
      <c r="FB180" s="100" t="s">
        <v>31</v>
      </c>
      <c r="FL180" s="100" t="s">
        <v>31</v>
      </c>
      <c r="FV180" s="100" t="s">
        <v>31</v>
      </c>
      <c r="GF180" s="100" t="s">
        <v>31</v>
      </c>
      <c r="GP180" s="100" t="s">
        <v>31</v>
      </c>
      <c r="GZ180" s="100" t="s">
        <v>31</v>
      </c>
      <c r="HJ180" s="100" t="s">
        <v>31</v>
      </c>
      <c r="HT180" s="100" t="s">
        <v>31</v>
      </c>
      <c r="ID180" s="100" t="s">
        <v>31</v>
      </c>
      <c r="IN180" s="100" t="s">
        <v>31</v>
      </c>
    </row>
    <row r="181" spans="1:256" s="104" customFormat="1" ht="28.5" customHeight="1">
      <c r="A181" s="328">
        <v>1</v>
      </c>
      <c r="B181" s="350" t="s">
        <v>123</v>
      </c>
      <c r="C181" s="350" t="s">
        <v>25</v>
      </c>
      <c r="D181" s="351" t="s">
        <v>33</v>
      </c>
      <c r="E181" s="347" t="s">
        <v>24</v>
      </c>
      <c r="F181" s="352" t="s">
        <v>25</v>
      </c>
      <c r="G181" s="342" t="s">
        <v>25</v>
      </c>
      <c r="H181" s="348" t="s">
        <v>26</v>
      </c>
      <c r="I181" s="334">
        <v>462787</v>
      </c>
      <c r="J181" s="334">
        <f>J186+J193</f>
        <v>79343.7</v>
      </c>
      <c r="K181" s="346" t="e">
        <f>K184</f>
        <v>#N/A</v>
      </c>
      <c r="L181" s="346">
        <f>'УДИТи С'!H240</f>
        <v>208382.3</v>
      </c>
      <c r="M181" s="346" t="e">
        <f>SUM(M182:M185)</f>
        <v>#N/A</v>
      </c>
      <c r="N181" s="101"/>
      <c r="O181" s="102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</row>
    <row r="182" spans="1:256" s="104" customFormat="1" ht="17.25" customHeight="1">
      <c r="A182" s="328"/>
      <c r="B182" s="350"/>
      <c r="C182" s="350"/>
      <c r="D182" s="351"/>
      <c r="E182" s="347"/>
      <c r="F182" s="352"/>
      <c r="G182" s="342"/>
      <c r="H182" s="348" t="s">
        <v>27</v>
      </c>
      <c r="I182" s="334"/>
      <c r="J182" s="334"/>
      <c r="K182" s="346" t="e">
        <f t="shared" ref="K182:K185" si="11">#N/A</f>
        <v>#N/A</v>
      </c>
      <c r="L182" s="346" t="e">
        <f t="shared" ref="L182:L185" si="12">#N/A</f>
        <v>#N/A</v>
      </c>
      <c r="M182" s="346" t="e">
        <f t="shared" ref="M182:M185" si="13">#N/A</f>
        <v>#N/A</v>
      </c>
      <c r="N182" s="101"/>
      <c r="O182" s="105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</row>
    <row r="183" spans="1:256" s="104" customFormat="1" ht="30.75" customHeight="1">
      <c r="A183" s="328"/>
      <c r="B183" s="350"/>
      <c r="C183" s="350"/>
      <c r="D183" s="351"/>
      <c r="E183" s="260" t="s">
        <v>28</v>
      </c>
      <c r="F183" s="352">
        <f>I178</f>
        <v>69182</v>
      </c>
      <c r="G183" s="342"/>
      <c r="H183" s="261" t="s">
        <v>29</v>
      </c>
      <c r="I183" s="246">
        <v>192186.4</v>
      </c>
      <c r="J183" s="246">
        <f t="shared" ref="J183:J184" si="14">J188+J194</f>
        <v>4541.3999999999996</v>
      </c>
      <c r="K183" s="106" t="e">
        <f t="shared" si="11"/>
        <v>#N/A</v>
      </c>
      <c r="L183" s="106" t="e">
        <f t="shared" si="12"/>
        <v>#N/A</v>
      </c>
      <c r="M183" s="106" t="e">
        <f t="shared" si="13"/>
        <v>#N/A</v>
      </c>
      <c r="N183" s="101"/>
      <c r="O183" s="105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</row>
    <row r="184" spans="1:256" s="104" customFormat="1" ht="19.5" customHeight="1">
      <c r="A184" s="328"/>
      <c r="B184" s="350"/>
      <c r="C184" s="350"/>
      <c r="D184" s="351"/>
      <c r="E184" s="347" t="s">
        <v>30</v>
      </c>
      <c r="F184" s="352" t="e">
        <f>K184+L184</f>
        <v>#N/A</v>
      </c>
      <c r="G184" s="342"/>
      <c r="H184" s="348" t="s">
        <v>30</v>
      </c>
      <c r="I184" s="334">
        <f>I189+I195</f>
        <v>270600.60000000003</v>
      </c>
      <c r="J184" s="334">
        <f t="shared" si="14"/>
        <v>74802.3</v>
      </c>
      <c r="K184" s="106" t="e">
        <f t="shared" si="11"/>
        <v>#N/A</v>
      </c>
      <c r="L184" s="106" t="e">
        <f t="shared" si="12"/>
        <v>#N/A</v>
      </c>
      <c r="M184" s="106" t="e">
        <f t="shared" si="13"/>
        <v>#N/A</v>
      </c>
      <c r="N184" s="101"/>
      <c r="O184" s="107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</row>
    <row r="185" spans="1:256" s="104" customFormat="1" ht="15.75" customHeight="1">
      <c r="A185" s="328"/>
      <c r="B185" s="350"/>
      <c r="C185" s="350"/>
      <c r="D185" s="351"/>
      <c r="E185" s="347"/>
      <c r="F185" s="352"/>
      <c r="G185" s="342"/>
      <c r="H185" s="348" t="s">
        <v>31</v>
      </c>
      <c r="I185" s="334"/>
      <c r="J185" s="334"/>
      <c r="K185" s="106" t="e">
        <f t="shared" si="11"/>
        <v>#N/A</v>
      </c>
      <c r="L185" s="106" t="e">
        <f t="shared" si="12"/>
        <v>#N/A</v>
      </c>
      <c r="M185" s="106" t="e">
        <f t="shared" si="13"/>
        <v>#N/A</v>
      </c>
      <c r="N185" s="101"/>
      <c r="O185" s="107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</row>
    <row r="186" spans="1:256" s="110" customFormat="1" ht="15" customHeight="1">
      <c r="A186" s="328" t="s">
        <v>34</v>
      </c>
      <c r="B186" s="313" t="s">
        <v>124</v>
      </c>
      <c r="C186" s="313" t="s">
        <v>22</v>
      </c>
      <c r="D186" s="313" t="s">
        <v>125</v>
      </c>
      <c r="E186" s="314" t="s">
        <v>24</v>
      </c>
      <c r="F186" s="314" t="s">
        <v>44</v>
      </c>
      <c r="G186" s="332"/>
      <c r="H186" s="344" t="s">
        <v>26</v>
      </c>
      <c r="I186" s="345">
        <f>I188+I189</f>
        <v>455128.30000000005</v>
      </c>
      <c r="J186" s="345">
        <f>J188+J189</f>
        <v>77993.2</v>
      </c>
      <c r="K186" s="108">
        <f>K189</f>
        <v>21710.3</v>
      </c>
      <c r="L186" s="108">
        <f>L189</f>
        <v>135544.9</v>
      </c>
      <c r="M186" s="108">
        <v>0</v>
      </c>
      <c r="N186" s="109"/>
      <c r="O186" s="35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</row>
    <row r="187" spans="1:256" s="110" customFormat="1">
      <c r="A187" s="328"/>
      <c r="B187" s="313"/>
      <c r="C187" s="313"/>
      <c r="D187" s="313"/>
      <c r="E187" s="314"/>
      <c r="F187" s="314"/>
      <c r="G187" s="332"/>
      <c r="H187" s="344" t="s">
        <v>27</v>
      </c>
      <c r="I187" s="345"/>
      <c r="J187" s="345"/>
      <c r="K187" s="108"/>
      <c r="L187" s="108"/>
      <c r="M187" s="108"/>
      <c r="N187" s="109"/>
      <c r="O187" s="35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</row>
    <row r="188" spans="1:256" s="110" customFormat="1" ht="15" customHeight="1">
      <c r="A188" s="328"/>
      <c r="B188" s="313"/>
      <c r="C188" s="313"/>
      <c r="D188" s="313"/>
      <c r="E188" s="236" t="s">
        <v>28</v>
      </c>
      <c r="F188" s="314"/>
      <c r="G188" s="332"/>
      <c r="H188" s="237" t="s">
        <v>29</v>
      </c>
      <c r="I188" s="238">
        <v>192186.4</v>
      </c>
      <c r="J188" s="238">
        <v>4541.3999999999996</v>
      </c>
      <c r="K188" s="108">
        <v>0</v>
      </c>
      <c r="L188" s="108">
        <f>138364/2</f>
        <v>69182</v>
      </c>
      <c r="M188" s="108">
        <v>0</v>
      </c>
      <c r="N188" s="109"/>
      <c r="O188" s="35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</row>
    <row r="189" spans="1:256" s="110" customFormat="1" ht="15" customHeight="1">
      <c r="A189" s="328"/>
      <c r="B189" s="313"/>
      <c r="C189" s="313"/>
      <c r="D189" s="313"/>
      <c r="E189" s="314" t="s">
        <v>30</v>
      </c>
      <c r="F189" s="314"/>
      <c r="G189" s="332"/>
      <c r="H189" s="344" t="s">
        <v>30</v>
      </c>
      <c r="I189" s="345">
        <v>262941.90000000002</v>
      </c>
      <c r="J189" s="345">
        <v>73451.8</v>
      </c>
      <c r="K189" s="108">
        <v>21710.3</v>
      </c>
      <c r="L189" s="108">
        <v>135544.9</v>
      </c>
      <c r="M189" s="108">
        <v>0</v>
      </c>
      <c r="N189" s="109"/>
      <c r="O189" s="89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</row>
    <row r="190" spans="1:256" s="110" customFormat="1" ht="75.75" customHeight="1">
      <c r="A190" s="328"/>
      <c r="B190" s="313"/>
      <c r="C190" s="313"/>
      <c r="D190" s="313"/>
      <c r="E190" s="314"/>
      <c r="F190" s="314"/>
      <c r="G190" s="332"/>
      <c r="H190" s="344" t="s">
        <v>31</v>
      </c>
      <c r="I190" s="345"/>
      <c r="J190" s="345"/>
      <c r="K190" s="108"/>
      <c r="L190" s="108"/>
      <c r="M190" s="108"/>
      <c r="N190" s="109"/>
      <c r="O190" s="89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</row>
    <row r="191" spans="1:256" s="87" customFormat="1" ht="108" customHeight="1">
      <c r="A191" s="268" t="s">
        <v>37</v>
      </c>
      <c r="B191" s="247" t="s">
        <v>126</v>
      </c>
      <c r="C191" s="17" t="s">
        <v>22</v>
      </c>
      <c r="D191" s="17" t="s">
        <v>125</v>
      </c>
      <c r="E191" s="17" t="s">
        <v>25</v>
      </c>
      <c r="F191" s="240">
        <v>46022</v>
      </c>
      <c r="G191" s="245" t="s">
        <v>280</v>
      </c>
      <c r="H191" s="17" t="s">
        <v>25</v>
      </c>
      <c r="I191" s="241" t="s">
        <v>25</v>
      </c>
      <c r="J191" s="242" t="s">
        <v>25</v>
      </c>
      <c r="K191" s="94"/>
      <c r="L191" s="95"/>
      <c r="M191" s="96"/>
      <c r="N191" s="97"/>
      <c r="O191" s="89"/>
    </row>
    <row r="192" spans="1:256" s="87" customFormat="1" ht="98.25" customHeight="1">
      <c r="A192" s="268" t="s">
        <v>127</v>
      </c>
      <c r="B192" s="18" t="s">
        <v>128</v>
      </c>
      <c r="C192" s="273" t="s">
        <v>129</v>
      </c>
      <c r="D192" s="17" t="s">
        <v>130</v>
      </c>
      <c r="E192" s="17" t="s">
        <v>25</v>
      </c>
      <c r="F192" s="17" t="s">
        <v>131</v>
      </c>
      <c r="G192" s="245" t="s">
        <v>132</v>
      </c>
      <c r="H192" s="17" t="s">
        <v>25</v>
      </c>
      <c r="I192" s="241" t="s">
        <v>25</v>
      </c>
      <c r="J192" s="242" t="s">
        <v>25</v>
      </c>
      <c r="K192" s="94"/>
      <c r="L192" s="95"/>
      <c r="M192" s="96"/>
      <c r="N192" s="97"/>
      <c r="O192" s="89"/>
    </row>
    <row r="193" spans="1:62" s="87" customFormat="1" ht="32.25" customHeight="1">
      <c r="A193" s="310" t="s">
        <v>133</v>
      </c>
      <c r="B193" s="313" t="s">
        <v>134</v>
      </c>
      <c r="C193" s="313" t="s">
        <v>22</v>
      </c>
      <c r="D193" s="313" t="s">
        <v>125</v>
      </c>
      <c r="E193" s="17"/>
      <c r="F193" s="343">
        <v>46022</v>
      </c>
      <c r="G193" s="313" t="s">
        <v>313</v>
      </c>
      <c r="H193" s="17" t="s">
        <v>26</v>
      </c>
      <c r="I193" s="241">
        <v>7658.7</v>
      </c>
      <c r="J193" s="241">
        <v>1350.5</v>
      </c>
      <c r="K193" s="94"/>
      <c r="L193" s="95"/>
      <c r="M193" s="96"/>
      <c r="N193" s="97"/>
      <c r="O193" s="89"/>
    </row>
    <row r="194" spans="1:62" s="87" customFormat="1" ht="32.25" customHeight="1">
      <c r="A194" s="310"/>
      <c r="B194" s="313"/>
      <c r="C194" s="313"/>
      <c r="D194" s="313"/>
      <c r="E194" s="17"/>
      <c r="F194" s="343"/>
      <c r="G194" s="313"/>
      <c r="H194" s="17" t="s">
        <v>29</v>
      </c>
      <c r="I194" s="241">
        <v>0</v>
      </c>
      <c r="J194" s="242">
        <v>0</v>
      </c>
      <c r="K194" s="94"/>
      <c r="L194" s="95"/>
      <c r="M194" s="96"/>
      <c r="N194" s="97"/>
      <c r="O194" s="89"/>
    </row>
    <row r="195" spans="1:62" s="87" customFormat="1" ht="32.25" customHeight="1">
      <c r="A195" s="310"/>
      <c r="B195" s="313"/>
      <c r="C195" s="313"/>
      <c r="D195" s="313"/>
      <c r="E195" s="17"/>
      <c r="F195" s="343"/>
      <c r="G195" s="313"/>
      <c r="H195" s="313" t="s">
        <v>30</v>
      </c>
      <c r="I195" s="339">
        <v>7658.7</v>
      </c>
      <c r="J195" s="340">
        <v>1350.5</v>
      </c>
      <c r="K195" s="94"/>
      <c r="L195" s="95"/>
      <c r="M195" s="96"/>
      <c r="N195" s="97"/>
      <c r="O195" s="89"/>
    </row>
    <row r="196" spans="1:62" s="87" customFormat="1" ht="25.5" customHeight="1">
      <c r="A196" s="310"/>
      <c r="B196" s="313"/>
      <c r="C196" s="313"/>
      <c r="D196" s="313"/>
      <c r="E196" s="17"/>
      <c r="F196" s="343"/>
      <c r="G196" s="313"/>
      <c r="H196" s="313"/>
      <c r="I196" s="339"/>
      <c r="J196" s="340"/>
      <c r="K196" s="94"/>
      <c r="L196" s="95"/>
      <c r="M196" s="96"/>
      <c r="N196" s="97"/>
      <c r="O196" s="89"/>
    </row>
    <row r="197" spans="1:62" s="87" customFormat="1" ht="147" customHeight="1">
      <c r="A197" s="268" t="s">
        <v>135</v>
      </c>
      <c r="B197" s="278" t="s">
        <v>136</v>
      </c>
      <c r="C197" s="17" t="s">
        <v>22</v>
      </c>
      <c r="D197" s="17" t="s">
        <v>125</v>
      </c>
      <c r="E197" s="17"/>
      <c r="F197" s="240">
        <v>46022</v>
      </c>
      <c r="G197" s="245"/>
      <c r="H197" s="17" t="s">
        <v>25</v>
      </c>
      <c r="I197" s="17" t="s">
        <v>25</v>
      </c>
      <c r="J197" s="17" t="s">
        <v>25</v>
      </c>
      <c r="K197" s="94"/>
      <c r="L197" s="95"/>
      <c r="M197" s="96"/>
      <c r="N197" s="97"/>
      <c r="O197" s="89"/>
    </row>
    <row r="198" spans="1:62" s="87" customFormat="1" ht="126" customHeight="1">
      <c r="A198" s="268" t="s">
        <v>137</v>
      </c>
      <c r="B198" s="247" t="s">
        <v>138</v>
      </c>
      <c r="C198" s="17" t="s">
        <v>22</v>
      </c>
      <c r="D198" s="17" t="s">
        <v>125</v>
      </c>
      <c r="E198" s="17"/>
      <c r="F198" s="17" t="s">
        <v>131</v>
      </c>
      <c r="G198" s="262"/>
      <c r="H198" s="17" t="s">
        <v>25</v>
      </c>
      <c r="I198" s="17" t="s">
        <v>25</v>
      </c>
      <c r="J198" s="17" t="s">
        <v>25</v>
      </c>
      <c r="K198" s="94"/>
      <c r="L198" s="95"/>
      <c r="M198" s="96"/>
      <c r="N198" s="97"/>
      <c r="O198" s="89"/>
    </row>
    <row r="199" spans="1:62" s="114" customFormat="1" ht="15" customHeight="1">
      <c r="A199" s="328" t="s">
        <v>139</v>
      </c>
      <c r="B199" s="341" t="s">
        <v>140</v>
      </c>
      <c r="C199" s="313" t="s">
        <v>25</v>
      </c>
      <c r="D199" s="313" t="s">
        <v>84</v>
      </c>
      <c r="E199" s="329" t="s">
        <v>24</v>
      </c>
      <c r="F199" s="330" t="s">
        <v>25</v>
      </c>
      <c r="G199" s="342" t="s">
        <v>25</v>
      </c>
      <c r="H199" s="325" t="s">
        <v>26</v>
      </c>
      <c r="I199" s="326">
        <v>45432.6</v>
      </c>
      <c r="J199" s="326">
        <v>10078.799999999999</v>
      </c>
      <c r="K199" s="112"/>
      <c r="L199" s="112">
        <f>L202</f>
        <v>40000</v>
      </c>
      <c r="M199" s="112">
        <f>M202</f>
        <v>0</v>
      </c>
      <c r="N199" s="113"/>
      <c r="O199" s="35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</row>
    <row r="200" spans="1:62" s="114" customFormat="1">
      <c r="A200" s="328"/>
      <c r="B200" s="341"/>
      <c r="C200" s="313"/>
      <c r="D200" s="313"/>
      <c r="E200" s="329"/>
      <c r="F200" s="330"/>
      <c r="G200" s="342"/>
      <c r="H200" s="325" t="s">
        <v>27</v>
      </c>
      <c r="I200" s="326"/>
      <c r="J200" s="326"/>
      <c r="K200" s="112"/>
      <c r="L200" s="112"/>
      <c r="M200" s="112"/>
      <c r="N200" s="113"/>
      <c r="O200" s="35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</row>
    <row r="201" spans="1:62" s="114" customFormat="1" ht="15" customHeight="1">
      <c r="A201" s="328"/>
      <c r="B201" s="341"/>
      <c r="C201" s="313"/>
      <c r="D201" s="313"/>
      <c r="E201" s="329" t="s">
        <v>28</v>
      </c>
      <c r="F201" s="330"/>
      <c r="G201" s="342"/>
      <c r="H201" s="325" t="s">
        <v>29</v>
      </c>
      <c r="I201" s="326"/>
      <c r="J201" s="326"/>
      <c r="K201" s="112"/>
      <c r="L201" s="112"/>
      <c r="M201" s="112"/>
      <c r="N201" s="113"/>
      <c r="O201" s="35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</row>
    <row r="202" spans="1:62" s="114" customFormat="1" ht="15" customHeight="1">
      <c r="A202" s="328"/>
      <c r="B202" s="341"/>
      <c r="C202" s="313"/>
      <c r="D202" s="313"/>
      <c r="E202" s="329" t="s">
        <v>30</v>
      </c>
      <c r="F202" s="330">
        <v>47453</v>
      </c>
      <c r="G202" s="342"/>
      <c r="H202" s="325" t="s">
        <v>30</v>
      </c>
      <c r="I202" s="326">
        <v>45432.6</v>
      </c>
      <c r="J202" s="326">
        <v>10078.799999999999</v>
      </c>
      <c r="K202" s="112"/>
      <c r="L202" s="112">
        <f>L214</f>
        <v>40000</v>
      </c>
      <c r="M202" s="112">
        <v>0</v>
      </c>
      <c r="N202" s="113"/>
      <c r="O202" s="35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</row>
    <row r="203" spans="1:62" s="114" customFormat="1" ht="15.75" customHeight="1">
      <c r="A203" s="328"/>
      <c r="B203" s="341"/>
      <c r="C203" s="313"/>
      <c r="D203" s="313"/>
      <c r="E203" s="329"/>
      <c r="F203" s="330"/>
      <c r="G203" s="342"/>
      <c r="H203" s="325" t="s">
        <v>31</v>
      </c>
      <c r="I203" s="326"/>
      <c r="J203" s="326"/>
      <c r="K203" s="112"/>
      <c r="L203" s="112"/>
      <c r="M203" s="112"/>
      <c r="N203" s="113"/>
      <c r="O203" s="35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</row>
    <row r="204" spans="1:62" s="110" customFormat="1" ht="15" customHeight="1">
      <c r="A204" s="336" t="s">
        <v>41</v>
      </c>
      <c r="B204" s="313" t="s">
        <v>141</v>
      </c>
      <c r="C204" s="313" t="s">
        <v>22</v>
      </c>
      <c r="D204" s="313" t="s">
        <v>94</v>
      </c>
      <c r="E204" s="329" t="s">
        <v>24</v>
      </c>
      <c r="F204" s="330">
        <v>46022</v>
      </c>
      <c r="G204" s="337" t="s">
        <v>281</v>
      </c>
      <c r="H204" s="338" t="s">
        <v>26</v>
      </c>
      <c r="I204" s="334">
        <v>0</v>
      </c>
      <c r="J204" s="334">
        <v>0</v>
      </c>
      <c r="K204" s="333"/>
      <c r="L204" s="108"/>
      <c r="M204" s="108"/>
      <c r="N204" s="108"/>
      <c r="O204" s="116"/>
      <c r="P204" s="35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</row>
    <row r="205" spans="1:62" s="110" customFormat="1">
      <c r="A205" s="336"/>
      <c r="B205" s="313"/>
      <c r="C205" s="313"/>
      <c r="D205" s="313"/>
      <c r="E205" s="329"/>
      <c r="F205" s="330"/>
      <c r="G205" s="337"/>
      <c r="H205" s="338" t="s">
        <v>27</v>
      </c>
      <c r="I205" s="334"/>
      <c r="J205" s="334"/>
      <c r="K205" s="333"/>
      <c r="L205" s="108"/>
      <c r="M205" s="108"/>
      <c r="N205" s="109"/>
      <c r="O205" s="35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</row>
    <row r="206" spans="1:62" s="110" customFormat="1" ht="15" customHeight="1">
      <c r="A206" s="336"/>
      <c r="B206" s="313"/>
      <c r="C206" s="313"/>
      <c r="D206" s="313"/>
      <c r="E206" s="329" t="s">
        <v>28</v>
      </c>
      <c r="F206" s="330"/>
      <c r="G206" s="337"/>
      <c r="H206" s="338" t="s">
        <v>29</v>
      </c>
      <c r="I206" s="334"/>
      <c r="J206" s="334"/>
      <c r="K206" s="333"/>
      <c r="L206" s="108"/>
      <c r="M206" s="108"/>
      <c r="N206" s="109"/>
      <c r="O206" s="35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</row>
    <row r="207" spans="1:62" s="110" customFormat="1" ht="15" customHeight="1">
      <c r="A207" s="336"/>
      <c r="B207" s="313"/>
      <c r="C207" s="313"/>
      <c r="D207" s="313"/>
      <c r="E207" s="329" t="s">
        <v>30</v>
      </c>
      <c r="F207" s="330"/>
      <c r="G207" s="337"/>
      <c r="H207" s="325" t="s">
        <v>30</v>
      </c>
      <c r="I207" s="334">
        <v>0</v>
      </c>
      <c r="J207" s="335">
        <v>0</v>
      </c>
      <c r="K207" s="108"/>
      <c r="L207" s="108"/>
      <c r="M207" s="108"/>
      <c r="N207" s="109"/>
      <c r="O207" s="89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</row>
    <row r="208" spans="1:62" s="110" customFormat="1" ht="53.25" customHeight="1">
      <c r="A208" s="336"/>
      <c r="B208" s="313"/>
      <c r="C208" s="313"/>
      <c r="D208" s="313"/>
      <c r="E208" s="329"/>
      <c r="F208" s="330"/>
      <c r="G208" s="337"/>
      <c r="H208" s="325" t="s">
        <v>31</v>
      </c>
      <c r="I208" s="334"/>
      <c r="J208" s="335"/>
      <c r="K208" s="108"/>
      <c r="L208" s="108"/>
      <c r="M208" s="108"/>
      <c r="N208" s="109"/>
      <c r="O208" s="89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</row>
    <row r="209" spans="1:62" s="87" customFormat="1" ht="134.25" customHeight="1">
      <c r="A209" s="268" t="s">
        <v>45</v>
      </c>
      <c r="B209" s="247" t="s">
        <v>142</v>
      </c>
      <c r="C209" s="245" t="s">
        <v>22</v>
      </c>
      <c r="D209" s="17" t="s">
        <v>94</v>
      </c>
      <c r="E209" s="17" t="s">
        <v>25</v>
      </c>
      <c r="F209" s="240">
        <v>45778</v>
      </c>
      <c r="G209" s="245"/>
      <c r="H209" s="17" t="s">
        <v>25</v>
      </c>
      <c r="I209" s="241" t="s">
        <v>25</v>
      </c>
      <c r="J209" s="242" t="s">
        <v>25</v>
      </c>
      <c r="K209" s="94"/>
      <c r="L209" s="95"/>
      <c r="M209" s="96"/>
      <c r="N209" s="97"/>
      <c r="O209" s="89"/>
    </row>
    <row r="210" spans="1:62" s="87" customFormat="1" ht="126.75" customHeight="1">
      <c r="A210" s="268" t="s">
        <v>143</v>
      </c>
      <c r="B210" s="247" t="s">
        <v>144</v>
      </c>
      <c r="C210" s="247" t="s">
        <v>22</v>
      </c>
      <c r="D210" s="247" t="s">
        <v>94</v>
      </c>
      <c r="E210" s="247" t="s">
        <v>25</v>
      </c>
      <c r="F210" s="263">
        <v>46022</v>
      </c>
      <c r="G210" s="18"/>
      <c r="H210" s="17" t="s">
        <v>25</v>
      </c>
      <c r="I210" s="241" t="s">
        <v>25</v>
      </c>
      <c r="J210" s="242" t="s">
        <v>25</v>
      </c>
      <c r="K210" s="94"/>
      <c r="L210" s="95"/>
      <c r="M210" s="96"/>
      <c r="N210" s="97"/>
      <c r="O210" s="89"/>
    </row>
    <row r="211" spans="1:62" s="110" customFormat="1" ht="15" customHeight="1">
      <c r="A211" s="328" t="s">
        <v>145</v>
      </c>
      <c r="B211" s="313" t="s">
        <v>146</v>
      </c>
      <c r="C211" s="313" t="s">
        <v>22</v>
      </c>
      <c r="D211" s="313" t="s">
        <v>84</v>
      </c>
      <c r="E211" s="329" t="s">
        <v>24</v>
      </c>
      <c r="F211" s="330">
        <v>46022</v>
      </c>
      <c r="G211" s="332" t="s">
        <v>147</v>
      </c>
      <c r="H211" s="325" t="s">
        <v>26</v>
      </c>
      <c r="I211" s="326">
        <v>45432.6</v>
      </c>
      <c r="J211" s="326">
        <v>10078.799999999999</v>
      </c>
      <c r="K211" s="108"/>
      <c r="L211" s="108">
        <f>L214</f>
        <v>40000</v>
      </c>
      <c r="M211" s="108">
        <f>M214</f>
        <v>0</v>
      </c>
      <c r="N211" s="109"/>
      <c r="O211" s="89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</row>
    <row r="212" spans="1:62" s="110" customFormat="1">
      <c r="A212" s="328"/>
      <c r="B212" s="313"/>
      <c r="C212" s="313"/>
      <c r="D212" s="313"/>
      <c r="E212" s="329"/>
      <c r="F212" s="330"/>
      <c r="G212" s="332"/>
      <c r="H212" s="325" t="s">
        <v>27</v>
      </c>
      <c r="I212" s="326"/>
      <c r="J212" s="326"/>
      <c r="K212" s="108"/>
      <c r="L212" s="108"/>
      <c r="M212" s="108"/>
      <c r="N212" s="109"/>
      <c r="O212" s="29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</row>
    <row r="213" spans="1:62" s="110" customFormat="1" ht="15" customHeight="1">
      <c r="A213" s="328"/>
      <c r="B213" s="313"/>
      <c r="C213" s="313"/>
      <c r="D213" s="313"/>
      <c r="E213" s="329" t="s">
        <v>28</v>
      </c>
      <c r="F213" s="330"/>
      <c r="G213" s="332"/>
      <c r="H213" s="325" t="s">
        <v>29</v>
      </c>
      <c r="I213" s="326"/>
      <c r="J213" s="326"/>
      <c r="K213" s="108"/>
      <c r="L213" s="108"/>
      <c r="M213" s="108"/>
      <c r="N213" s="109"/>
      <c r="O213" s="35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</row>
    <row r="214" spans="1:62" s="110" customFormat="1" ht="15" customHeight="1">
      <c r="A214" s="328"/>
      <c r="B214" s="313"/>
      <c r="C214" s="313"/>
      <c r="D214" s="313"/>
      <c r="E214" s="329" t="s">
        <v>30</v>
      </c>
      <c r="F214" s="330">
        <f>F202</f>
        <v>47453</v>
      </c>
      <c r="G214" s="332"/>
      <c r="H214" s="325" t="s">
        <v>30</v>
      </c>
      <c r="I214" s="326">
        <v>45432.6</v>
      </c>
      <c r="J214" s="326">
        <v>10078.799999999999</v>
      </c>
      <c r="K214" s="108"/>
      <c r="L214" s="108">
        <v>40000</v>
      </c>
      <c r="M214" s="108">
        <v>0</v>
      </c>
      <c r="N214" s="109"/>
      <c r="O214" s="35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</row>
    <row r="215" spans="1:62" s="110" customFormat="1" ht="94.5" customHeight="1">
      <c r="A215" s="328"/>
      <c r="B215" s="313"/>
      <c r="C215" s="313"/>
      <c r="D215" s="313"/>
      <c r="E215" s="329"/>
      <c r="F215" s="330"/>
      <c r="G215" s="332"/>
      <c r="H215" s="325" t="s">
        <v>31</v>
      </c>
      <c r="I215" s="326"/>
      <c r="J215" s="326"/>
      <c r="K215" s="108"/>
      <c r="L215" s="108"/>
      <c r="M215" s="108"/>
      <c r="N215" s="109"/>
      <c r="O215" s="35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</row>
    <row r="216" spans="1:62" s="12" customFormat="1" ht="87.75" customHeight="1">
      <c r="A216" s="268" t="s">
        <v>148</v>
      </c>
      <c r="B216" s="254" t="s">
        <v>149</v>
      </c>
      <c r="C216" s="247" t="s">
        <v>22</v>
      </c>
      <c r="D216" s="247" t="s">
        <v>150</v>
      </c>
      <c r="E216" s="247" t="s">
        <v>25</v>
      </c>
      <c r="F216" s="263">
        <v>45839</v>
      </c>
      <c r="G216" s="18"/>
      <c r="H216" s="17" t="s">
        <v>25</v>
      </c>
      <c r="I216" s="241" t="s">
        <v>25</v>
      </c>
      <c r="J216" s="242" t="s">
        <v>25</v>
      </c>
      <c r="K216" s="24"/>
      <c r="L216" s="25"/>
      <c r="M216" s="26"/>
      <c r="N216" s="27"/>
      <c r="O216" s="43"/>
    </row>
    <row r="217" spans="1:62" s="31" customFormat="1" ht="189" customHeight="1">
      <c r="A217" s="268" t="s">
        <v>151</v>
      </c>
      <c r="B217" s="255" t="s">
        <v>152</v>
      </c>
      <c r="C217" s="247" t="s">
        <v>22</v>
      </c>
      <c r="D217" s="247" t="s">
        <v>150</v>
      </c>
      <c r="E217" s="247" t="s">
        <v>25</v>
      </c>
      <c r="F217" s="247" t="s">
        <v>153</v>
      </c>
      <c r="G217" s="245"/>
      <c r="H217" s="17" t="s">
        <v>25</v>
      </c>
      <c r="I217" s="241" t="s">
        <v>25</v>
      </c>
      <c r="J217" s="242" t="s">
        <v>25</v>
      </c>
      <c r="K217" s="24"/>
      <c r="L217" s="25"/>
      <c r="M217" s="26"/>
      <c r="N217" s="27"/>
      <c r="O217" s="43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</row>
    <row r="218" spans="1:62" s="99" customFormat="1" ht="8.25" customHeight="1">
      <c r="A218" s="331" t="s">
        <v>154</v>
      </c>
      <c r="B218" s="331" t="s">
        <v>154</v>
      </c>
      <c r="C218" s="331" t="s">
        <v>25</v>
      </c>
      <c r="D218" s="331" t="s">
        <v>155</v>
      </c>
      <c r="E218" s="331" t="s">
        <v>24</v>
      </c>
      <c r="F218" s="331" t="s">
        <v>25</v>
      </c>
      <c r="G218" s="331" t="s">
        <v>25</v>
      </c>
      <c r="H218" s="331" t="s">
        <v>26</v>
      </c>
      <c r="I218" s="331">
        <v>22099.9</v>
      </c>
      <c r="J218" s="331">
        <f>J223+J228</f>
        <v>6426.8</v>
      </c>
      <c r="K218" s="90">
        <f>SUM(K219:K222)</f>
        <v>0</v>
      </c>
      <c r="L218" s="90">
        <f>SUM(L219:L222)</f>
        <v>22099.9</v>
      </c>
      <c r="M218" s="90">
        <f>SUM(M219:M222)</f>
        <v>0</v>
      </c>
      <c r="N218" s="117"/>
      <c r="O218" s="89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</row>
    <row r="219" spans="1:62" s="99" customFormat="1" ht="29.25" customHeight="1">
      <c r="A219" s="331"/>
      <c r="B219" s="331"/>
      <c r="C219" s="331"/>
      <c r="D219" s="331"/>
      <c r="E219" s="331"/>
      <c r="F219" s="331"/>
      <c r="G219" s="331"/>
      <c r="H219" s="331" t="s">
        <v>27</v>
      </c>
      <c r="I219" s="331"/>
      <c r="J219" s="331"/>
      <c r="K219" s="90">
        <f t="shared" ref="K219:K222" si="15">K224+K229</f>
        <v>0</v>
      </c>
      <c r="L219" s="90">
        <f t="shared" ref="L219:L222" si="16">L224+L229</f>
        <v>0</v>
      </c>
      <c r="M219" s="90">
        <f t="shared" ref="M219:M222" si="17">M224+M229</f>
        <v>0</v>
      </c>
      <c r="N219" s="117">
        <f t="shared" ref="N219:N222" si="18">N224+N229</f>
        <v>0</v>
      </c>
      <c r="O219" s="89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</row>
    <row r="220" spans="1:62" s="99" customFormat="1" ht="15" hidden="1" customHeight="1">
      <c r="A220" s="331"/>
      <c r="B220" s="331"/>
      <c r="C220" s="331"/>
      <c r="D220" s="331"/>
      <c r="E220" s="331" t="s">
        <v>28</v>
      </c>
      <c r="F220" s="331"/>
      <c r="G220" s="331"/>
      <c r="H220" s="331" t="s">
        <v>29</v>
      </c>
      <c r="I220" s="331"/>
      <c r="J220" s="331"/>
      <c r="K220" s="90">
        <f t="shared" si="15"/>
        <v>0</v>
      </c>
      <c r="L220" s="90">
        <f t="shared" si="16"/>
        <v>0</v>
      </c>
      <c r="M220" s="90">
        <f t="shared" si="17"/>
        <v>0</v>
      </c>
      <c r="N220" s="117">
        <f t="shared" si="18"/>
        <v>0</v>
      </c>
      <c r="O220" s="89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</row>
    <row r="221" spans="1:62" s="99" customFormat="1" ht="15" hidden="1" customHeight="1">
      <c r="A221" s="331"/>
      <c r="B221" s="331"/>
      <c r="C221" s="331"/>
      <c r="D221" s="331"/>
      <c r="E221" s="331" t="s">
        <v>30</v>
      </c>
      <c r="F221" s="331" t="s">
        <v>156</v>
      </c>
      <c r="G221" s="331"/>
      <c r="H221" s="331" t="s">
        <v>30</v>
      </c>
      <c r="I221" s="331">
        <v>22099.9</v>
      </c>
      <c r="J221" s="331">
        <f>J226+J231</f>
        <v>6426.8</v>
      </c>
      <c r="K221" s="90">
        <f t="shared" si="15"/>
        <v>0</v>
      </c>
      <c r="L221" s="90">
        <f t="shared" si="16"/>
        <v>22099.9</v>
      </c>
      <c r="M221" s="90">
        <f t="shared" si="17"/>
        <v>0</v>
      </c>
      <c r="N221" s="117">
        <f t="shared" si="18"/>
        <v>0</v>
      </c>
      <c r="O221" s="89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</row>
    <row r="222" spans="1:62" s="87" customFormat="1" ht="15.75" customHeight="1">
      <c r="A222" s="331"/>
      <c r="B222" s="331"/>
      <c r="C222" s="331"/>
      <c r="D222" s="331"/>
      <c r="E222" s="331"/>
      <c r="F222" s="331"/>
      <c r="G222" s="331"/>
      <c r="H222" s="331" t="s">
        <v>31</v>
      </c>
      <c r="I222" s="331"/>
      <c r="J222" s="331"/>
      <c r="K222" s="90">
        <f t="shared" si="15"/>
        <v>0</v>
      </c>
      <c r="L222" s="90">
        <f t="shared" si="16"/>
        <v>0</v>
      </c>
      <c r="M222" s="90">
        <f t="shared" si="17"/>
        <v>0</v>
      </c>
      <c r="N222" s="117">
        <f t="shared" si="18"/>
        <v>0</v>
      </c>
      <c r="O222" s="89"/>
    </row>
    <row r="223" spans="1:62" s="12" customFormat="1" ht="15" customHeight="1">
      <c r="A223" s="328" t="s">
        <v>34</v>
      </c>
      <c r="B223" s="311" t="s">
        <v>157</v>
      </c>
      <c r="C223" s="313" t="s">
        <v>25</v>
      </c>
      <c r="D223" s="313" t="s">
        <v>282</v>
      </c>
      <c r="E223" s="314" t="s">
        <v>24</v>
      </c>
      <c r="F223" s="314" t="s">
        <v>25</v>
      </c>
      <c r="G223" s="332" t="s">
        <v>25</v>
      </c>
      <c r="H223" s="325" t="s">
        <v>26</v>
      </c>
      <c r="I223" s="326">
        <v>33604.6</v>
      </c>
      <c r="J223" s="326">
        <v>6354.2</v>
      </c>
      <c r="K223" s="33"/>
      <c r="L223" s="40">
        <f>L224+L225+L226+L227</f>
        <v>22097.5</v>
      </c>
      <c r="M223" s="41">
        <f>M224+M225+M226+M227</f>
        <v>0</v>
      </c>
      <c r="N223" s="42"/>
      <c r="O223" s="11"/>
    </row>
    <row r="224" spans="1:62" s="12" customFormat="1">
      <c r="A224" s="328"/>
      <c r="B224" s="311"/>
      <c r="C224" s="312"/>
      <c r="D224" s="313"/>
      <c r="E224" s="314"/>
      <c r="F224" s="314"/>
      <c r="G224" s="332"/>
      <c r="H224" s="325" t="s">
        <v>27</v>
      </c>
      <c r="I224" s="326"/>
      <c r="J224" s="326"/>
      <c r="K224" s="33"/>
      <c r="L224" s="40"/>
      <c r="M224" s="41"/>
      <c r="N224" s="42"/>
      <c r="O224" s="11"/>
    </row>
    <row r="225" spans="1:62" s="12" customFormat="1" ht="15" customHeight="1">
      <c r="A225" s="328"/>
      <c r="B225" s="311"/>
      <c r="C225" s="312"/>
      <c r="D225" s="313"/>
      <c r="E225" s="314" t="s">
        <v>28</v>
      </c>
      <c r="F225" s="314"/>
      <c r="G225" s="332"/>
      <c r="H225" s="325" t="s">
        <v>29</v>
      </c>
      <c r="I225" s="326"/>
      <c r="J225" s="326"/>
      <c r="K225" s="33"/>
      <c r="L225" s="40">
        <v>0</v>
      </c>
      <c r="M225" s="41">
        <v>0</v>
      </c>
      <c r="N225" s="42"/>
      <c r="O225" s="11"/>
    </row>
    <row r="226" spans="1:62" s="12" customFormat="1" ht="137.25" customHeight="1">
      <c r="A226" s="328"/>
      <c r="B226" s="311"/>
      <c r="C226" s="312"/>
      <c r="D226" s="313"/>
      <c r="E226" s="314" t="s">
        <v>30</v>
      </c>
      <c r="F226" s="314">
        <v>22097.5</v>
      </c>
      <c r="G226" s="332"/>
      <c r="H226" s="325" t="s">
        <v>30</v>
      </c>
      <c r="I226" s="326">
        <v>33604.6</v>
      </c>
      <c r="J226" s="326">
        <v>6354.2</v>
      </c>
      <c r="K226" s="33"/>
      <c r="L226" s="40">
        <v>22097.5</v>
      </c>
      <c r="M226" s="41">
        <v>0</v>
      </c>
      <c r="N226" s="42"/>
      <c r="O226" s="11"/>
    </row>
    <row r="227" spans="1:62" s="12" customFormat="1" ht="15.75" customHeight="1">
      <c r="A227" s="328"/>
      <c r="B227" s="311"/>
      <c r="C227" s="312"/>
      <c r="D227" s="313"/>
      <c r="E227" s="314"/>
      <c r="F227" s="314"/>
      <c r="G227" s="332"/>
      <c r="H227" s="325" t="s">
        <v>31</v>
      </c>
      <c r="I227" s="326"/>
      <c r="J227" s="326"/>
      <c r="K227" s="33"/>
      <c r="L227" s="40"/>
      <c r="M227" s="41"/>
      <c r="N227" s="42"/>
      <c r="O227" s="11"/>
    </row>
    <row r="228" spans="1:62" s="12" customFormat="1" ht="15" customHeight="1">
      <c r="A228" s="310" t="s">
        <v>158</v>
      </c>
      <c r="B228" s="311" t="s">
        <v>159</v>
      </c>
      <c r="C228" s="312" t="s">
        <v>25</v>
      </c>
      <c r="D228" s="313" t="s">
        <v>160</v>
      </c>
      <c r="E228" s="314" t="s">
        <v>24</v>
      </c>
      <c r="F228" s="314" t="s">
        <v>25</v>
      </c>
      <c r="G228" s="324" t="s">
        <v>25</v>
      </c>
      <c r="H228" s="325" t="s">
        <v>26</v>
      </c>
      <c r="I228" s="326">
        <v>74.400000000000006</v>
      </c>
      <c r="J228" s="327">
        <v>72.599999999999994</v>
      </c>
      <c r="K228" s="33"/>
      <c r="L228" s="40">
        <f>L229+L230+L231+L232</f>
        <v>2.4</v>
      </c>
      <c r="M228" s="41">
        <f>M231</f>
        <v>0</v>
      </c>
      <c r="N228" s="42"/>
      <c r="O228" s="11"/>
    </row>
    <row r="229" spans="1:62" s="12" customFormat="1">
      <c r="A229" s="310"/>
      <c r="B229" s="311"/>
      <c r="C229" s="312"/>
      <c r="D229" s="313"/>
      <c r="E229" s="314"/>
      <c r="F229" s="314"/>
      <c r="G229" s="324"/>
      <c r="H229" s="325" t="s">
        <v>27</v>
      </c>
      <c r="I229" s="326"/>
      <c r="J229" s="327"/>
      <c r="K229" s="33"/>
      <c r="L229" s="40"/>
      <c r="M229" s="41"/>
      <c r="N229" s="42"/>
      <c r="O229" s="11"/>
    </row>
    <row r="230" spans="1:62" s="12" customFormat="1" ht="15" customHeight="1">
      <c r="A230" s="310"/>
      <c r="B230" s="311"/>
      <c r="C230" s="312"/>
      <c r="D230" s="313"/>
      <c r="E230" s="314" t="s">
        <v>28</v>
      </c>
      <c r="F230" s="314"/>
      <c r="G230" s="324"/>
      <c r="H230" s="325" t="s">
        <v>29</v>
      </c>
      <c r="I230" s="326"/>
      <c r="J230" s="327"/>
      <c r="K230" s="33"/>
      <c r="L230" s="40"/>
      <c r="M230" s="41"/>
      <c r="N230" s="42"/>
      <c r="O230" s="11"/>
    </row>
    <row r="231" spans="1:62" s="12" customFormat="1" ht="63.75" customHeight="1">
      <c r="A231" s="310"/>
      <c r="B231" s="311"/>
      <c r="C231" s="312"/>
      <c r="D231" s="313"/>
      <c r="E231" s="314" t="s">
        <v>30</v>
      </c>
      <c r="F231" s="314" t="s">
        <v>161</v>
      </c>
      <c r="G231" s="324"/>
      <c r="H231" s="325" t="s">
        <v>30</v>
      </c>
      <c r="I231" s="326">
        <v>74.400000000000006</v>
      </c>
      <c r="J231" s="327">
        <v>72.599999999999994</v>
      </c>
      <c r="K231" s="33"/>
      <c r="L231" s="40">
        <v>2.4</v>
      </c>
      <c r="M231" s="41">
        <v>0</v>
      </c>
      <c r="N231" s="42"/>
      <c r="O231" s="11"/>
    </row>
    <row r="232" spans="1:62" s="12" customFormat="1" ht="15.75" hidden="1" customHeight="1">
      <c r="A232" s="16"/>
      <c r="B232" s="311"/>
      <c r="C232" s="247"/>
      <c r="D232" s="313"/>
      <c r="E232" s="314"/>
      <c r="F232" s="314"/>
      <c r="G232" s="324"/>
      <c r="H232" s="325" t="s">
        <v>31</v>
      </c>
      <c r="I232" s="326"/>
      <c r="J232" s="327"/>
      <c r="K232" s="90"/>
      <c r="L232" s="91"/>
      <c r="M232" s="92"/>
      <c r="N232" s="93"/>
      <c r="O232" s="118"/>
    </row>
    <row r="233" spans="1:62" s="12" customFormat="1" ht="15" hidden="1" customHeight="1">
      <c r="A233" s="16"/>
      <c r="B233" s="321" t="s">
        <v>162</v>
      </c>
      <c r="C233" s="264"/>
      <c r="D233" s="321" t="s">
        <v>163</v>
      </c>
      <c r="E233" s="322" t="s">
        <v>164</v>
      </c>
      <c r="F233" s="265"/>
      <c r="G233" s="323"/>
      <c r="H233" s="323">
        <v>44926</v>
      </c>
      <c r="I233" s="266" t="s">
        <v>26</v>
      </c>
      <c r="J233" s="267" t="e">
        <f>SUM(J234:J237)</f>
        <v>#N/A</v>
      </c>
      <c r="K233" s="33"/>
      <c r="L233" s="40"/>
      <c r="M233" s="41">
        <f>M236</f>
        <v>0</v>
      </c>
      <c r="N233" s="42"/>
      <c r="O233" s="11"/>
    </row>
    <row r="234" spans="1:62" s="12" customFormat="1" ht="18.75" hidden="1">
      <c r="A234" s="16"/>
      <c r="B234" s="321"/>
      <c r="C234" s="264"/>
      <c r="D234" s="321"/>
      <c r="E234" s="322"/>
      <c r="F234" s="265"/>
      <c r="G234" s="323"/>
      <c r="H234" s="323"/>
      <c r="I234" s="266" t="s">
        <v>27</v>
      </c>
      <c r="J234" s="267">
        <v>0</v>
      </c>
      <c r="K234" s="33"/>
      <c r="L234" s="40"/>
      <c r="M234" s="41"/>
      <c r="N234" s="42"/>
      <c r="O234" s="11"/>
    </row>
    <row r="235" spans="1:62" s="12" customFormat="1" ht="18.75" hidden="1">
      <c r="A235" s="16"/>
      <c r="B235" s="321"/>
      <c r="C235" s="264"/>
      <c r="D235" s="321"/>
      <c r="E235" s="322"/>
      <c r="F235" s="265"/>
      <c r="G235" s="323"/>
      <c r="H235" s="323"/>
      <c r="I235" s="266" t="s">
        <v>29</v>
      </c>
      <c r="J235" s="267">
        <v>0</v>
      </c>
      <c r="K235" s="33"/>
      <c r="L235" s="40"/>
      <c r="M235" s="41"/>
      <c r="N235" s="42"/>
      <c r="O235" s="11"/>
    </row>
    <row r="236" spans="1:62" s="12" customFormat="1" ht="18.75" hidden="1">
      <c r="A236" s="16"/>
      <c r="B236" s="321"/>
      <c r="C236" s="264"/>
      <c r="D236" s="321"/>
      <c r="E236" s="322"/>
      <c r="F236" s="265"/>
      <c r="G236" s="323"/>
      <c r="H236" s="323"/>
      <c r="I236" s="266" t="s">
        <v>30</v>
      </c>
      <c r="J236" s="267" t="e">
        <f>J240</f>
        <v>#N/A</v>
      </c>
      <c r="K236" s="33"/>
      <c r="L236" s="40"/>
      <c r="M236" s="41">
        <f>M240</f>
        <v>0</v>
      </c>
      <c r="N236" s="42"/>
      <c r="O236" s="11"/>
    </row>
    <row r="237" spans="1:62" s="87" customFormat="1" ht="15.75" hidden="1" customHeight="1">
      <c r="A237" s="16"/>
      <c r="B237" s="321"/>
      <c r="C237" s="264"/>
      <c r="D237" s="321"/>
      <c r="E237" s="322"/>
      <c r="F237" s="265"/>
      <c r="G237" s="323"/>
      <c r="H237" s="323"/>
      <c r="I237" s="266" t="s">
        <v>31</v>
      </c>
      <c r="J237" s="267">
        <v>0</v>
      </c>
      <c r="K237" s="33"/>
      <c r="L237" s="40"/>
      <c r="M237" s="41"/>
      <c r="N237" s="42"/>
      <c r="O237" s="11"/>
      <c r="P237" s="120"/>
      <c r="Q237" s="29"/>
    </row>
    <row r="238" spans="1:62" s="124" customFormat="1" ht="82.5" customHeight="1">
      <c r="A238" s="315" t="s">
        <v>283</v>
      </c>
      <c r="B238" s="316"/>
      <c r="C238" s="316"/>
      <c r="D238" s="317"/>
      <c r="E238" s="260"/>
      <c r="F238" s="318" t="s">
        <v>314</v>
      </c>
      <c r="G238" s="319"/>
      <c r="H238" s="319"/>
      <c r="I238" s="319"/>
      <c r="J238" s="320"/>
      <c r="K238" s="121"/>
      <c r="L238" s="121"/>
      <c r="M238" s="121"/>
      <c r="N238" s="122"/>
      <c r="O238" s="12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</row>
    <row r="239" spans="1:62" s="135" customFormat="1" hidden="1">
      <c r="A239" s="126"/>
      <c r="B239" s="127"/>
      <c r="C239" s="128"/>
      <c r="D239" s="128"/>
      <c r="E239" s="128"/>
      <c r="F239" s="128"/>
      <c r="G239" s="128"/>
      <c r="H239" s="128"/>
      <c r="I239" s="129"/>
      <c r="J239" s="130"/>
      <c r="K239" s="131"/>
      <c r="L239" s="132"/>
      <c r="M239" s="133"/>
      <c r="N239" s="134"/>
      <c r="O239" s="118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</row>
    <row r="240" spans="1:62" s="135" customFormat="1" hidden="1">
      <c r="A240" s="136"/>
      <c r="I240" s="137"/>
      <c r="J240" s="138" t="e">
        <f>#N/A</f>
        <v>#N/A</v>
      </c>
      <c r="K240" s="131"/>
      <c r="L240" s="132"/>
      <c r="M240" s="133"/>
      <c r="N240" s="134"/>
      <c r="O240" s="118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</row>
    <row r="241" spans="1:62" s="135" customFormat="1" hidden="1">
      <c r="A241" s="136"/>
      <c r="I241" s="137"/>
      <c r="J241" s="139"/>
      <c r="K241" s="131"/>
      <c r="L241" s="132"/>
      <c r="M241" s="133"/>
      <c r="N241" s="134"/>
      <c r="O241" s="118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</row>
    <row r="242" spans="1:62" s="135" customFormat="1" hidden="1">
      <c r="A242" s="136"/>
      <c r="I242" s="137"/>
      <c r="J242" s="140">
        <v>172171.93</v>
      </c>
      <c r="K242" s="131"/>
      <c r="L242" s="132"/>
      <c r="M242" s="133"/>
      <c r="N242" s="134"/>
      <c r="O242" s="118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</row>
    <row r="243" spans="1:62" s="135" customFormat="1" hidden="1">
      <c r="A243" s="136"/>
      <c r="I243" s="137"/>
      <c r="J243" s="139"/>
      <c r="K243" s="131"/>
      <c r="L243" s="132"/>
      <c r="M243" s="133"/>
      <c r="N243" s="134"/>
      <c r="O243" s="118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</row>
    <row r="244" spans="1:62" s="135" customFormat="1" hidden="1">
      <c r="A244" s="136"/>
      <c r="I244" s="137"/>
      <c r="J244" s="139"/>
      <c r="K244" s="131"/>
      <c r="L244" s="132"/>
      <c r="M244" s="133"/>
      <c r="N244" s="134"/>
      <c r="O244" s="118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</row>
    <row r="245" spans="1:62" s="135" customFormat="1" hidden="1">
      <c r="A245" s="136"/>
      <c r="I245" s="137"/>
      <c r="J245" s="139"/>
      <c r="K245" s="131"/>
      <c r="L245" s="132"/>
      <c r="M245" s="133"/>
      <c r="N245" s="134"/>
      <c r="O245" s="118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</row>
    <row r="246" spans="1:62" s="135" customFormat="1" hidden="1">
      <c r="A246" s="136"/>
      <c r="I246" s="137"/>
      <c r="J246" s="139"/>
      <c r="K246" s="131"/>
      <c r="L246" s="132"/>
      <c r="M246" s="133"/>
      <c r="N246" s="134"/>
      <c r="O246" s="118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  <c r="BE246" s="87"/>
      <c r="BF246" s="87"/>
      <c r="BG246" s="87"/>
      <c r="BH246" s="87"/>
      <c r="BI246" s="87"/>
      <c r="BJ246" s="87"/>
    </row>
    <row r="247" spans="1:62" s="135" customFormat="1" hidden="1">
      <c r="A247" s="136"/>
      <c r="I247" s="137"/>
      <c r="J247" s="139"/>
      <c r="K247" s="131"/>
      <c r="L247" s="132"/>
      <c r="M247" s="133"/>
      <c r="N247" s="134"/>
      <c r="O247" s="118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87"/>
      <c r="AV247" s="87"/>
      <c r="AW247" s="87"/>
      <c r="AX247" s="87"/>
      <c r="AY247" s="87"/>
      <c r="AZ247" s="87"/>
      <c r="BA247" s="87"/>
      <c r="BB247" s="87"/>
      <c r="BC247" s="87"/>
      <c r="BD247" s="87"/>
      <c r="BE247" s="87"/>
      <c r="BF247" s="87"/>
      <c r="BG247" s="87"/>
      <c r="BH247" s="87"/>
      <c r="BI247" s="87"/>
      <c r="BJ247" s="87"/>
    </row>
    <row r="248" spans="1:62" s="135" customFormat="1" hidden="1">
      <c r="A248" s="136"/>
      <c r="I248" s="137"/>
      <c r="J248" s="139"/>
      <c r="K248" s="131"/>
      <c r="L248" s="132"/>
      <c r="M248" s="133"/>
      <c r="N248" s="134"/>
      <c r="O248" s="118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</row>
    <row r="249" spans="1:62" s="135" customFormat="1" hidden="1">
      <c r="A249" s="136"/>
      <c r="I249" s="137"/>
      <c r="J249" s="139"/>
      <c r="K249" s="131"/>
      <c r="L249" s="132"/>
      <c r="M249" s="133"/>
      <c r="N249" s="134"/>
      <c r="O249" s="118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</row>
    <row r="250" spans="1:62" s="135" customFormat="1" hidden="1">
      <c r="A250" s="136"/>
      <c r="I250" s="137"/>
      <c r="J250" s="139"/>
      <c r="K250" s="131"/>
      <c r="L250" s="132"/>
      <c r="M250" s="133"/>
      <c r="N250" s="134"/>
      <c r="O250" s="118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</row>
    <row r="251" spans="1:62" s="135" customFormat="1">
      <c r="A251" s="136"/>
      <c r="G251" s="141"/>
      <c r="I251" s="137"/>
      <c r="J251" s="139"/>
      <c r="K251" s="131"/>
      <c r="L251" s="132"/>
      <c r="M251" s="133"/>
      <c r="N251" s="134"/>
      <c r="O251" s="118" t="e">
        <f>#REF!/#REF!</f>
        <v>#REF!</v>
      </c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</row>
    <row r="252" spans="1:62" s="135" customFormat="1">
      <c r="A252" s="136"/>
      <c r="G252" s="141"/>
      <c r="I252" s="137"/>
      <c r="J252" s="139"/>
      <c r="K252" s="131"/>
      <c r="L252" s="132"/>
      <c r="M252" s="133"/>
      <c r="N252" s="134"/>
      <c r="O252" s="118">
        <f>2/27</f>
        <v>7.407407407407407E-2</v>
      </c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</row>
    <row r="253" spans="1:62" s="135" customFormat="1">
      <c r="A253" s="136"/>
      <c r="G253" s="141"/>
      <c r="I253" s="137"/>
      <c r="J253" s="139"/>
      <c r="K253" s="131"/>
      <c r="L253" s="132"/>
      <c r="M253" s="133"/>
      <c r="N253" s="134"/>
      <c r="O253" s="118" t="e">
        <f>O251+O252</f>
        <v>#REF!</v>
      </c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</row>
    <row r="254" spans="1:62" s="135" customFormat="1">
      <c r="A254" s="136"/>
      <c r="G254" s="141"/>
      <c r="I254" s="137"/>
      <c r="J254" s="139"/>
      <c r="K254" s="131"/>
      <c r="L254" s="132"/>
      <c r="M254" s="133"/>
      <c r="N254" s="134"/>
      <c r="O254" s="142" t="e">
        <f>O253/2</f>
        <v>#REF!</v>
      </c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</row>
    <row r="255" spans="1:62" s="135" customFormat="1">
      <c r="A255" s="136"/>
      <c r="G255" s="141"/>
      <c r="I255" s="137"/>
      <c r="J255" s="139"/>
      <c r="K255" s="131"/>
      <c r="L255" s="132"/>
      <c r="M255" s="133"/>
      <c r="N255" s="134"/>
      <c r="O255" s="118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</row>
    <row r="256" spans="1:62" s="135" customFormat="1">
      <c r="A256" s="136"/>
      <c r="G256" s="141"/>
      <c r="I256" s="137"/>
      <c r="J256" s="139"/>
      <c r="K256" s="131"/>
      <c r="L256" s="132"/>
      <c r="M256" s="133"/>
      <c r="N256" s="134"/>
      <c r="O256" s="118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</row>
    <row r="257" spans="1:62" s="135" customFormat="1">
      <c r="A257" s="136"/>
      <c r="G257" s="141"/>
      <c r="I257" s="137"/>
      <c r="J257" s="139"/>
      <c r="K257" s="131"/>
      <c r="L257" s="132"/>
      <c r="M257" s="133"/>
      <c r="N257" s="134"/>
      <c r="O257" s="118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</row>
    <row r="258" spans="1:62" s="135" customFormat="1">
      <c r="A258" s="136"/>
      <c r="G258" s="141"/>
      <c r="I258" s="137"/>
      <c r="J258" s="139"/>
      <c r="K258" s="131"/>
      <c r="L258" s="132"/>
      <c r="M258" s="133"/>
      <c r="N258" s="134"/>
      <c r="O258" s="118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</row>
    <row r="259" spans="1:62" s="135" customFormat="1">
      <c r="A259" s="136"/>
      <c r="G259" s="141"/>
      <c r="I259" s="137"/>
      <c r="J259" s="139"/>
      <c r="K259" s="131"/>
      <c r="L259" s="132"/>
      <c r="M259" s="133"/>
      <c r="N259" s="134"/>
      <c r="O259" s="118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</row>
    <row r="260" spans="1:62" s="135" customFormat="1">
      <c r="A260" s="136"/>
      <c r="G260" s="141"/>
      <c r="I260" s="137"/>
      <c r="J260" s="139"/>
      <c r="K260" s="131"/>
      <c r="L260" s="132"/>
      <c r="M260" s="133"/>
      <c r="N260" s="134"/>
      <c r="O260" s="118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</row>
    <row r="261" spans="1:62" s="135" customFormat="1">
      <c r="A261" s="136"/>
      <c r="G261" s="141"/>
      <c r="I261" s="137"/>
      <c r="J261" s="139"/>
      <c r="K261" s="131"/>
      <c r="L261" s="132"/>
      <c r="M261" s="133"/>
      <c r="N261" s="134"/>
      <c r="O261" s="118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</row>
    <row r="262" spans="1:62" s="135" customFormat="1">
      <c r="A262" s="136"/>
      <c r="G262" s="141"/>
      <c r="I262" s="137"/>
      <c r="J262" s="139"/>
      <c r="K262" s="131"/>
      <c r="L262" s="132"/>
      <c r="M262" s="133"/>
      <c r="N262" s="134"/>
      <c r="O262" s="118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</row>
    <row r="263" spans="1:62" s="135" customFormat="1">
      <c r="A263" s="136"/>
      <c r="G263" s="141"/>
      <c r="I263" s="137"/>
      <c r="J263" s="139"/>
      <c r="K263" s="131"/>
      <c r="L263" s="132"/>
      <c r="M263" s="133"/>
      <c r="N263" s="134"/>
      <c r="O263" s="118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</row>
    <row r="264" spans="1:62" s="135" customFormat="1">
      <c r="A264" s="136"/>
      <c r="G264" s="141"/>
      <c r="I264" s="137"/>
      <c r="J264" s="139"/>
      <c r="K264" s="131"/>
      <c r="L264" s="132"/>
      <c r="M264" s="133"/>
      <c r="N264" s="134"/>
      <c r="O264" s="118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</row>
    <row r="265" spans="1:62" s="135" customFormat="1">
      <c r="A265" s="136"/>
      <c r="G265" s="141"/>
      <c r="I265" s="137"/>
      <c r="J265" s="139"/>
      <c r="K265" s="131"/>
      <c r="L265" s="132"/>
      <c r="M265" s="133"/>
      <c r="N265" s="134"/>
      <c r="O265" s="118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</row>
    <row r="266" spans="1:62" s="135" customFormat="1">
      <c r="A266" s="136"/>
      <c r="G266" s="141"/>
      <c r="I266" s="137"/>
      <c r="J266" s="139"/>
      <c r="K266" s="131"/>
      <c r="L266" s="132"/>
      <c r="M266" s="133"/>
      <c r="N266" s="134"/>
      <c r="O266" s="118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</row>
    <row r="267" spans="1:62" s="135" customFormat="1">
      <c r="A267" s="136"/>
      <c r="G267" s="141"/>
      <c r="I267" s="137"/>
      <c r="J267" s="139"/>
      <c r="K267" s="131"/>
      <c r="L267" s="132"/>
      <c r="M267" s="133"/>
      <c r="N267" s="134"/>
      <c r="O267" s="118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</row>
    <row r="268" spans="1:62" s="135" customFormat="1">
      <c r="A268" s="136"/>
      <c r="G268" s="141"/>
      <c r="I268" s="137"/>
      <c r="J268" s="139"/>
      <c r="K268" s="131"/>
      <c r="L268" s="132"/>
      <c r="M268" s="133"/>
      <c r="N268" s="134"/>
      <c r="O268" s="118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</row>
    <row r="269" spans="1:62" s="135" customFormat="1">
      <c r="A269" s="136"/>
      <c r="G269" s="141"/>
      <c r="I269" s="137"/>
      <c r="J269" s="139"/>
      <c r="K269" s="131"/>
      <c r="L269" s="132"/>
      <c r="M269" s="133"/>
      <c r="N269" s="134"/>
      <c r="O269" s="118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</row>
    <row r="270" spans="1:62" s="135" customFormat="1">
      <c r="A270" s="136"/>
      <c r="G270" s="141"/>
      <c r="I270" s="137"/>
      <c r="J270" s="139"/>
      <c r="K270" s="131"/>
      <c r="L270" s="132"/>
      <c r="M270" s="133"/>
      <c r="N270" s="134"/>
      <c r="O270" s="118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</row>
    <row r="271" spans="1:62" s="135" customFormat="1">
      <c r="A271" s="136"/>
      <c r="G271" s="141"/>
      <c r="I271" s="137"/>
      <c r="J271" s="139"/>
      <c r="K271" s="131"/>
      <c r="L271" s="132"/>
      <c r="M271" s="133"/>
      <c r="N271" s="134"/>
      <c r="O271" s="118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</row>
    <row r="272" spans="1:62" s="135" customFormat="1">
      <c r="A272" s="136"/>
      <c r="G272" s="141"/>
      <c r="I272" s="137"/>
      <c r="J272" s="139"/>
      <c r="K272" s="131"/>
      <c r="L272" s="132"/>
      <c r="M272" s="133"/>
      <c r="N272" s="134"/>
      <c r="O272" s="118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</row>
    <row r="273" spans="1:62" s="135" customFormat="1">
      <c r="A273" s="136"/>
      <c r="G273" s="141"/>
      <c r="I273" s="137"/>
      <c r="J273" s="139"/>
      <c r="K273" s="131"/>
      <c r="L273" s="132"/>
      <c r="M273" s="133"/>
      <c r="N273" s="134"/>
      <c r="O273" s="118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</row>
    <row r="274" spans="1:62" s="135" customFormat="1">
      <c r="A274" s="136"/>
      <c r="G274" s="141"/>
      <c r="I274" s="137"/>
      <c r="J274" s="139"/>
      <c r="K274" s="131"/>
      <c r="L274" s="132"/>
      <c r="M274" s="133"/>
      <c r="N274" s="134"/>
      <c r="O274" s="118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</row>
    <row r="275" spans="1:62" s="135" customFormat="1">
      <c r="A275" s="136"/>
      <c r="G275" s="141"/>
      <c r="I275" s="137"/>
      <c r="J275" s="139"/>
      <c r="K275" s="131"/>
      <c r="L275" s="132"/>
      <c r="M275" s="133"/>
      <c r="N275" s="134"/>
      <c r="O275" s="118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</row>
    <row r="276" spans="1:62" s="135" customFormat="1">
      <c r="A276" s="136"/>
      <c r="G276" s="141"/>
      <c r="I276" s="137"/>
      <c r="J276" s="139"/>
      <c r="K276" s="131"/>
      <c r="L276" s="132"/>
      <c r="M276" s="133"/>
      <c r="N276" s="134"/>
      <c r="O276" s="118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</row>
    <row r="277" spans="1:62" s="135" customFormat="1">
      <c r="A277" s="136"/>
      <c r="G277" s="141"/>
      <c r="I277" s="137"/>
      <c r="J277" s="139"/>
      <c r="K277" s="131"/>
      <c r="L277" s="132"/>
      <c r="M277" s="133"/>
      <c r="N277" s="134"/>
      <c r="O277" s="118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</row>
    <row r="278" spans="1:62" s="135" customFormat="1">
      <c r="A278" s="136"/>
      <c r="G278" s="141"/>
      <c r="I278" s="137"/>
      <c r="J278" s="139"/>
      <c r="K278" s="131"/>
      <c r="L278" s="132"/>
      <c r="M278" s="133"/>
      <c r="N278" s="134"/>
      <c r="O278" s="118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</row>
    <row r="279" spans="1:62" s="135" customFormat="1">
      <c r="A279" s="136"/>
      <c r="G279" s="141"/>
      <c r="I279" s="137"/>
      <c r="J279" s="139"/>
      <c r="K279" s="131"/>
      <c r="L279" s="132"/>
      <c r="M279" s="133"/>
      <c r="N279" s="134"/>
      <c r="O279" s="118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</row>
    <row r="280" spans="1:62" s="135" customFormat="1">
      <c r="A280" s="136"/>
      <c r="G280" s="141"/>
      <c r="I280" s="137"/>
      <c r="J280" s="139"/>
      <c r="K280" s="131"/>
      <c r="L280" s="132"/>
      <c r="M280" s="133"/>
      <c r="N280" s="134"/>
      <c r="O280" s="118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</row>
    <row r="281" spans="1:62" s="135" customFormat="1">
      <c r="A281" s="136"/>
      <c r="G281" s="141"/>
      <c r="I281" s="137"/>
      <c r="J281" s="139"/>
      <c r="K281" s="131"/>
      <c r="L281" s="132"/>
      <c r="M281" s="133"/>
      <c r="N281" s="134"/>
      <c r="O281" s="118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</row>
    <row r="282" spans="1:62" s="135" customFormat="1">
      <c r="A282" s="136"/>
      <c r="G282" s="141"/>
      <c r="I282" s="137"/>
      <c r="J282" s="139"/>
      <c r="K282" s="131"/>
      <c r="L282" s="132"/>
      <c r="M282" s="133"/>
      <c r="N282" s="134"/>
      <c r="O282" s="118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</row>
    <row r="283" spans="1:62" s="135" customFormat="1">
      <c r="A283" s="136"/>
      <c r="G283" s="141"/>
      <c r="I283" s="137"/>
      <c r="J283" s="139"/>
      <c r="K283" s="131"/>
      <c r="L283" s="132"/>
      <c r="M283" s="133"/>
      <c r="N283" s="134"/>
      <c r="O283" s="118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</row>
    <row r="284" spans="1:62" s="135" customFormat="1">
      <c r="A284" s="136"/>
      <c r="G284" s="141"/>
      <c r="I284" s="137"/>
      <c r="J284" s="139"/>
      <c r="K284" s="131"/>
      <c r="L284" s="132"/>
      <c r="M284" s="133"/>
      <c r="N284" s="134"/>
      <c r="O284" s="118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</row>
    <row r="285" spans="1:62" s="135" customFormat="1">
      <c r="A285" s="136"/>
      <c r="G285" s="141"/>
      <c r="I285" s="137"/>
      <c r="J285" s="139"/>
      <c r="K285" s="131"/>
      <c r="L285" s="132"/>
      <c r="M285" s="133"/>
      <c r="N285" s="134"/>
      <c r="O285" s="118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</row>
    <row r="286" spans="1:62" s="135" customFormat="1">
      <c r="A286" s="136"/>
      <c r="G286" s="141"/>
      <c r="I286" s="137"/>
      <c r="J286" s="139"/>
      <c r="K286" s="131"/>
      <c r="L286" s="132"/>
      <c r="M286" s="133"/>
      <c r="N286" s="134"/>
      <c r="O286" s="118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</row>
    <row r="287" spans="1:62" s="135" customFormat="1">
      <c r="A287" s="136"/>
      <c r="G287" s="141"/>
      <c r="I287" s="137"/>
      <c r="J287" s="139"/>
      <c r="K287" s="131"/>
      <c r="L287" s="132"/>
      <c r="M287" s="133"/>
      <c r="N287" s="134"/>
      <c r="O287" s="118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7"/>
      <c r="AQ287" s="87"/>
      <c r="AR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</row>
    <row r="288" spans="1:62" s="135" customFormat="1">
      <c r="A288" s="136"/>
      <c r="G288" s="141"/>
      <c r="I288" s="137"/>
      <c r="J288" s="139"/>
      <c r="K288" s="131"/>
      <c r="L288" s="132"/>
      <c r="M288" s="133"/>
      <c r="N288" s="134"/>
      <c r="O288" s="118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</row>
    <row r="289" spans="1:62" s="135" customFormat="1">
      <c r="A289" s="136"/>
      <c r="G289" s="141"/>
      <c r="I289" s="137"/>
      <c r="J289" s="139"/>
      <c r="K289" s="131"/>
      <c r="L289" s="132"/>
      <c r="M289" s="133"/>
      <c r="N289" s="134"/>
      <c r="O289" s="118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7"/>
      <c r="AQ289" s="87"/>
      <c r="AR289" s="87"/>
      <c r="AS289" s="87"/>
      <c r="AT289" s="87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</row>
    <row r="290" spans="1:62" s="135" customFormat="1">
      <c r="A290" s="136"/>
      <c r="G290" s="141"/>
      <c r="I290" s="137"/>
      <c r="J290" s="139"/>
      <c r="K290" s="131"/>
      <c r="L290" s="132"/>
      <c r="M290" s="133"/>
      <c r="N290" s="134"/>
      <c r="O290" s="118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  <c r="BE290" s="87"/>
      <c r="BF290" s="87"/>
      <c r="BG290" s="87"/>
      <c r="BH290" s="87"/>
      <c r="BI290" s="87"/>
      <c r="BJ290" s="87"/>
    </row>
    <row r="291" spans="1:62" s="135" customFormat="1">
      <c r="A291" s="136"/>
      <c r="G291" s="141"/>
      <c r="I291" s="137"/>
      <c r="J291" s="139"/>
      <c r="K291" s="131"/>
      <c r="L291" s="132"/>
      <c r="M291" s="133"/>
      <c r="N291" s="134"/>
      <c r="O291" s="118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7"/>
      <c r="AQ291" s="87"/>
      <c r="AR291" s="87"/>
      <c r="AS291" s="87"/>
      <c r="AT291" s="87"/>
      <c r="AU291" s="87"/>
      <c r="AV291" s="87"/>
      <c r="AW291" s="87"/>
      <c r="AX291" s="87"/>
      <c r="AY291" s="87"/>
      <c r="AZ291" s="87"/>
      <c r="BA291" s="87"/>
      <c r="BB291" s="87"/>
      <c r="BC291" s="87"/>
      <c r="BD291" s="87"/>
      <c r="BE291" s="87"/>
      <c r="BF291" s="87"/>
      <c r="BG291" s="87"/>
      <c r="BH291" s="87"/>
      <c r="BI291" s="87"/>
      <c r="BJ291" s="87"/>
    </row>
    <row r="292" spans="1:62" s="135" customFormat="1">
      <c r="A292" s="136"/>
      <c r="G292" s="141"/>
      <c r="I292" s="137"/>
      <c r="J292" s="139"/>
      <c r="K292" s="131"/>
      <c r="L292" s="132"/>
      <c r="M292" s="133"/>
      <c r="N292" s="134"/>
      <c r="O292" s="118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/>
      <c r="AR292" s="87"/>
      <c r="AS292" s="87"/>
      <c r="AT292" s="87"/>
      <c r="AU292" s="87"/>
      <c r="AV292" s="87"/>
      <c r="AW292" s="87"/>
      <c r="AX292" s="87"/>
      <c r="AY292" s="87"/>
      <c r="AZ292" s="87"/>
      <c r="BA292" s="87"/>
      <c r="BB292" s="87"/>
      <c r="BC292" s="87"/>
      <c r="BD292" s="87"/>
      <c r="BE292" s="87"/>
      <c r="BF292" s="87"/>
      <c r="BG292" s="87"/>
      <c r="BH292" s="87"/>
      <c r="BI292" s="87"/>
      <c r="BJ292" s="87"/>
    </row>
    <row r="293" spans="1:62" s="135" customFormat="1">
      <c r="A293" s="136"/>
      <c r="G293" s="141"/>
      <c r="I293" s="137"/>
      <c r="J293" s="139"/>
      <c r="K293" s="131"/>
      <c r="L293" s="132"/>
      <c r="M293" s="133"/>
      <c r="N293" s="134"/>
      <c r="O293" s="118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  <c r="AN293" s="87"/>
      <c r="AO293" s="87"/>
      <c r="AP293" s="87"/>
      <c r="AQ293" s="87"/>
      <c r="AR293" s="87"/>
      <c r="AS293" s="87"/>
      <c r="AT293" s="87"/>
      <c r="AU293" s="87"/>
      <c r="AV293" s="87"/>
      <c r="AW293" s="87"/>
      <c r="AX293" s="87"/>
      <c r="AY293" s="87"/>
      <c r="AZ293" s="87"/>
      <c r="BA293" s="87"/>
      <c r="BB293" s="87"/>
      <c r="BC293" s="87"/>
      <c r="BD293" s="87"/>
      <c r="BE293" s="87"/>
      <c r="BF293" s="87"/>
      <c r="BG293" s="87"/>
      <c r="BH293" s="87"/>
      <c r="BI293" s="87"/>
      <c r="BJ293" s="87"/>
    </row>
    <row r="294" spans="1:62" s="135" customFormat="1">
      <c r="A294" s="136"/>
      <c r="G294" s="141"/>
      <c r="I294" s="137"/>
      <c r="J294" s="139"/>
      <c r="K294" s="131"/>
      <c r="L294" s="132"/>
      <c r="M294" s="133"/>
      <c r="N294" s="134"/>
      <c r="O294" s="118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7"/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  <c r="BE294" s="87"/>
      <c r="BF294" s="87"/>
      <c r="BG294" s="87"/>
      <c r="BH294" s="87"/>
      <c r="BI294" s="87"/>
      <c r="BJ294" s="87"/>
    </row>
    <row r="295" spans="1:62" s="135" customFormat="1">
      <c r="A295" s="136"/>
      <c r="G295" s="141"/>
      <c r="I295" s="137"/>
      <c r="J295" s="139"/>
      <c r="K295" s="131"/>
      <c r="L295" s="132"/>
      <c r="M295" s="133"/>
      <c r="N295" s="134"/>
      <c r="O295" s="118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  <c r="AN295" s="87"/>
      <c r="AO295" s="87"/>
      <c r="AP295" s="87"/>
      <c r="AQ295" s="87"/>
      <c r="AR295" s="87"/>
      <c r="AS295" s="87"/>
      <c r="AT295" s="87"/>
      <c r="AU295" s="87"/>
      <c r="AV295" s="87"/>
      <c r="AW295" s="87"/>
      <c r="AX295" s="87"/>
      <c r="AY295" s="87"/>
      <c r="AZ295" s="87"/>
      <c r="BA295" s="87"/>
      <c r="BB295" s="87"/>
      <c r="BC295" s="87"/>
      <c r="BD295" s="87"/>
      <c r="BE295" s="87"/>
      <c r="BF295" s="87"/>
      <c r="BG295" s="87"/>
      <c r="BH295" s="87"/>
      <c r="BI295" s="87"/>
      <c r="BJ295" s="87"/>
    </row>
    <row r="296" spans="1:62" s="135" customFormat="1">
      <c r="A296" s="136"/>
      <c r="G296" s="141"/>
      <c r="I296" s="137"/>
      <c r="J296" s="139"/>
      <c r="K296" s="131"/>
      <c r="L296" s="132"/>
      <c r="M296" s="133"/>
      <c r="N296" s="134"/>
      <c r="O296" s="118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  <c r="AL296" s="87"/>
      <c r="AM296" s="87"/>
      <c r="AN296" s="87"/>
      <c r="AO296" s="87"/>
      <c r="AP296" s="87"/>
      <c r="AQ296" s="87"/>
      <c r="AR296" s="87"/>
      <c r="AS296" s="87"/>
      <c r="AT296" s="87"/>
      <c r="AU296" s="87"/>
      <c r="AV296" s="87"/>
      <c r="AW296" s="87"/>
      <c r="AX296" s="87"/>
      <c r="AY296" s="87"/>
      <c r="AZ296" s="87"/>
      <c r="BA296" s="87"/>
      <c r="BB296" s="87"/>
      <c r="BC296" s="87"/>
      <c r="BD296" s="87"/>
      <c r="BE296" s="87"/>
      <c r="BF296" s="87"/>
      <c r="BG296" s="87"/>
      <c r="BH296" s="87"/>
      <c r="BI296" s="87"/>
      <c r="BJ296" s="87"/>
    </row>
    <row r="297" spans="1:62" s="135" customFormat="1">
      <c r="A297" s="136"/>
      <c r="G297" s="141"/>
      <c r="I297" s="137"/>
      <c r="J297" s="139"/>
      <c r="K297" s="131"/>
      <c r="L297" s="132"/>
      <c r="M297" s="133"/>
      <c r="N297" s="134"/>
      <c r="O297" s="118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  <c r="AN297" s="87"/>
      <c r="AO297" s="87"/>
      <c r="AP297" s="87"/>
      <c r="AQ297" s="87"/>
      <c r="AR297" s="87"/>
      <c r="AS297" s="87"/>
      <c r="AT297" s="87"/>
      <c r="AU297" s="87"/>
      <c r="AV297" s="87"/>
      <c r="AW297" s="87"/>
      <c r="AX297" s="87"/>
      <c r="AY297" s="87"/>
      <c r="AZ297" s="87"/>
      <c r="BA297" s="87"/>
      <c r="BB297" s="87"/>
      <c r="BC297" s="87"/>
      <c r="BD297" s="87"/>
      <c r="BE297" s="87"/>
      <c r="BF297" s="87"/>
      <c r="BG297" s="87"/>
      <c r="BH297" s="87"/>
      <c r="BI297" s="87"/>
      <c r="BJ297" s="87"/>
    </row>
    <row r="298" spans="1:62" s="135" customFormat="1">
      <c r="A298" s="136"/>
      <c r="G298" s="141"/>
      <c r="I298" s="137"/>
      <c r="J298" s="139"/>
      <c r="K298" s="131"/>
      <c r="L298" s="132"/>
      <c r="M298" s="133"/>
      <c r="N298" s="134"/>
      <c r="O298" s="118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  <c r="AN298" s="87"/>
      <c r="AO298" s="87"/>
      <c r="AP298" s="87"/>
      <c r="AQ298" s="87"/>
      <c r="AR298" s="87"/>
      <c r="AS298" s="87"/>
      <c r="AT298" s="87"/>
      <c r="AU298" s="87"/>
      <c r="AV298" s="87"/>
      <c r="AW298" s="87"/>
      <c r="AX298" s="87"/>
      <c r="AY298" s="87"/>
      <c r="AZ298" s="87"/>
      <c r="BA298" s="87"/>
      <c r="BB298" s="87"/>
      <c r="BC298" s="87"/>
      <c r="BD298" s="87"/>
      <c r="BE298" s="87"/>
      <c r="BF298" s="87"/>
      <c r="BG298" s="87"/>
      <c r="BH298" s="87"/>
      <c r="BI298" s="87"/>
      <c r="BJ298" s="87"/>
    </row>
    <row r="299" spans="1:62" s="135" customFormat="1">
      <c r="A299" s="136"/>
      <c r="G299" s="141"/>
      <c r="I299" s="137"/>
      <c r="J299" s="139"/>
      <c r="K299" s="131"/>
      <c r="L299" s="132"/>
      <c r="M299" s="133"/>
      <c r="N299" s="134"/>
      <c r="O299" s="118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7"/>
      <c r="AQ299" s="87"/>
      <c r="AR299" s="87"/>
      <c r="AS299" s="87"/>
      <c r="AT299" s="87"/>
      <c r="AU299" s="87"/>
      <c r="AV299" s="87"/>
      <c r="AW299" s="87"/>
      <c r="AX299" s="87"/>
      <c r="AY299" s="87"/>
      <c r="AZ299" s="87"/>
      <c r="BA299" s="87"/>
      <c r="BB299" s="87"/>
      <c r="BC299" s="87"/>
      <c r="BD299" s="87"/>
      <c r="BE299" s="87"/>
      <c r="BF299" s="87"/>
      <c r="BG299" s="87"/>
      <c r="BH299" s="87"/>
      <c r="BI299" s="87"/>
      <c r="BJ299" s="87"/>
    </row>
    <row r="300" spans="1:62" s="135" customFormat="1">
      <c r="A300" s="136"/>
      <c r="G300" s="141"/>
      <c r="I300" s="137"/>
      <c r="J300" s="139"/>
      <c r="K300" s="131"/>
      <c r="L300" s="132"/>
      <c r="M300" s="133"/>
      <c r="N300" s="134"/>
      <c r="O300" s="118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  <c r="AN300" s="87"/>
      <c r="AO300" s="87"/>
      <c r="AP300" s="87"/>
      <c r="AQ300" s="87"/>
      <c r="AR300" s="87"/>
      <c r="AS300" s="87"/>
      <c r="AT300" s="87"/>
      <c r="AU300" s="87"/>
      <c r="AV300" s="87"/>
      <c r="AW300" s="87"/>
      <c r="AX300" s="87"/>
      <c r="AY300" s="87"/>
      <c r="AZ300" s="87"/>
      <c r="BA300" s="87"/>
      <c r="BB300" s="87"/>
      <c r="BC300" s="87"/>
      <c r="BD300" s="87"/>
      <c r="BE300" s="87"/>
      <c r="BF300" s="87"/>
      <c r="BG300" s="87"/>
      <c r="BH300" s="87"/>
      <c r="BI300" s="87"/>
      <c r="BJ300" s="87"/>
    </row>
    <row r="301" spans="1:62" s="135" customFormat="1">
      <c r="A301" s="136"/>
      <c r="G301" s="141"/>
      <c r="I301" s="137"/>
      <c r="J301" s="139"/>
      <c r="K301" s="131"/>
      <c r="L301" s="132"/>
      <c r="M301" s="133"/>
      <c r="N301" s="134"/>
      <c r="O301" s="118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  <c r="AN301" s="87"/>
      <c r="AO301" s="87"/>
      <c r="AP301" s="87"/>
      <c r="AQ301" s="87"/>
      <c r="AR301" s="87"/>
      <c r="AS301" s="87"/>
      <c r="AT301" s="87"/>
      <c r="AU301" s="87"/>
      <c r="AV301" s="87"/>
      <c r="AW301" s="87"/>
      <c r="AX301" s="87"/>
      <c r="AY301" s="87"/>
      <c r="AZ301" s="87"/>
      <c r="BA301" s="87"/>
      <c r="BB301" s="87"/>
      <c r="BC301" s="87"/>
      <c r="BD301" s="87"/>
      <c r="BE301" s="87"/>
      <c r="BF301" s="87"/>
      <c r="BG301" s="87"/>
      <c r="BH301" s="87"/>
      <c r="BI301" s="87"/>
      <c r="BJ301" s="87"/>
    </row>
    <row r="302" spans="1:62" s="135" customFormat="1">
      <c r="A302" s="136"/>
      <c r="G302" s="141"/>
      <c r="I302" s="137"/>
      <c r="J302" s="139"/>
      <c r="K302" s="131"/>
      <c r="L302" s="132"/>
      <c r="M302" s="133"/>
      <c r="N302" s="134"/>
      <c r="O302" s="118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  <c r="AN302" s="87"/>
      <c r="AO302" s="87"/>
      <c r="AP302" s="87"/>
      <c r="AQ302" s="87"/>
      <c r="AR302" s="87"/>
      <c r="AS302" s="87"/>
      <c r="AT302" s="87"/>
      <c r="AU302" s="87"/>
      <c r="AV302" s="87"/>
      <c r="AW302" s="87"/>
      <c r="AX302" s="87"/>
      <c r="AY302" s="87"/>
      <c r="AZ302" s="87"/>
      <c r="BA302" s="87"/>
      <c r="BB302" s="87"/>
      <c r="BC302" s="87"/>
      <c r="BD302" s="87"/>
      <c r="BE302" s="87"/>
      <c r="BF302" s="87"/>
      <c r="BG302" s="87"/>
      <c r="BH302" s="87"/>
      <c r="BI302" s="87"/>
      <c r="BJ302" s="87"/>
    </row>
    <row r="303" spans="1:62" s="135" customFormat="1">
      <c r="A303" s="136"/>
      <c r="G303" s="141"/>
      <c r="I303" s="137"/>
      <c r="J303" s="139"/>
      <c r="K303" s="131"/>
      <c r="L303" s="132"/>
      <c r="M303" s="133"/>
      <c r="N303" s="134"/>
      <c r="O303" s="118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  <c r="AN303" s="87"/>
      <c r="AO303" s="87"/>
      <c r="AP303" s="87"/>
      <c r="AQ303" s="87"/>
      <c r="AR303" s="87"/>
      <c r="AS303" s="87"/>
      <c r="AT303" s="87"/>
      <c r="AU303" s="87"/>
      <c r="AV303" s="87"/>
      <c r="AW303" s="87"/>
      <c r="AX303" s="87"/>
      <c r="AY303" s="87"/>
      <c r="AZ303" s="87"/>
      <c r="BA303" s="87"/>
      <c r="BB303" s="87"/>
      <c r="BC303" s="87"/>
      <c r="BD303" s="87"/>
      <c r="BE303" s="87"/>
      <c r="BF303" s="87"/>
      <c r="BG303" s="87"/>
      <c r="BH303" s="87"/>
      <c r="BI303" s="87"/>
      <c r="BJ303" s="87"/>
    </row>
    <row r="304" spans="1:62" s="135" customFormat="1">
      <c r="A304" s="136"/>
      <c r="G304" s="141"/>
      <c r="I304" s="137"/>
      <c r="J304" s="139"/>
      <c r="K304" s="131"/>
      <c r="L304" s="132"/>
      <c r="M304" s="133"/>
      <c r="N304" s="134"/>
      <c r="O304" s="118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  <c r="AN304" s="87"/>
      <c r="AO304" s="87"/>
      <c r="AP304" s="87"/>
      <c r="AQ304" s="87"/>
      <c r="AR304" s="87"/>
      <c r="AS304" s="87"/>
      <c r="AT304" s="87"/>
      <c r="AU304" s="87"/>
      <c r="AV304" s="87"/>
      <c r="AW304" s="87"/>
      <c r="AX304" s="87"/>
      <c r="AY304" s="87"/>
      <c r="AZ304" s="87"/>
      <c r="BA304" s="87"/>
      <c r="BB304" s="87"/>
      <c r="BC304" s="87"/>
      <c r="BD304" s="87"/>
      <c r="BE304" s="87"/>
      <c r="BF304" s="87"/>
      <c r="BG304" s="87"/>
      <c r="BH304" s="87"/>
      <c r="BI304" s="87"/>
      <c r="BJ304" s="87"/>
    </row>
    <row r="305" spans="1:62" s="135" customFormat="1">
      <c r="A305" s="136"/>
      <c r="G305" s="141"/>
      <c r="I305" s="137"/>
      <c r="J305" s="139"/>
      <c r="K305" s="131"/>
      <c r="L305" s="132"/>
      <c r="M305" s="133"/>
      <c r="N305" s="134"/>
      <c r="O305" s="118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  <c r="AN305" s="87"/>
      <c r="AO305" s="87"/>
      <c r="AP305" s="87"/>
      <c r="AQ305" s="87"/>
      <c r="AR305" s="87"/>
      <c r="AS305" s="87"/>
      <c r="AT305" s="87"/>
      <c r="AU305" s="87"/>
      <c r="AV305" s="87"/>
      <c r="AW305" s="87"/>
      <c r="AX305" s="87"/>
      <c r="AY305" s="87"/>
      <c r="AZ305" s="87"/>
      <c r="BA305" s="87"/>
      <c r="BB305" s="87"/>
      <c r="BC305" s="87"/>
      <c r="BD305" s="87"/>
      <c r="BE305" s="87"/>
      <c r="BF305" s="87"/>
      <c r="BG305" s="87"/>
      <c r="BH305" s="87"/>
      <c r="BI305" s="87"/>
      <c r="BJ305" s="87"/>
    </row>
    <row r="306" spans="1:62" s="135" customFormat="1">
      <c r="A306" s="136"/>
      <c r="G306" s="141"/>
      <c r="I306" s="137"/>
      <c r="J306" s="139"/>
      <c r="K306" s="131"/>
      <c r="L306" s="132"/>
      <c r="M306" s="133"/>
      <c r="N306" s="134"/>
      <c r="O306" s="118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  <c r="AN306" s="87"/>
      <c r="AO306" s="87"/>
      <c r="AP306" s="87"/>
      <c r="AQ306" s="87"/>
      <c r="AR306" s="87"/>
      <c r="AS306" s="87"/>
      <c r="AT306" s="87"/>
      <c r="AU306" s="87"/>
      <c r="AV306" s="87"/>
      <c r="AW306" s="87"/>
      <c r="AX306" s="87"/>
      <c r="AY306" s="87"/>
      <c r="AZ306" s="87"/>
      <c r="BA306" s="87"/>
      <c r="BB306" s="87"/>
      <c r="BC306" s="87"/>
      <c r="BD306" s="87"/>
      <c r="BE306" s="87"/>
      <c r="BF306" s="87"/>
      <c r="BG306" s="87"/>
      <c r="BH306" s="87"/>
      <c r="BI306" s="87"/>
      <c r="BJ306" s="87"/>
    </row>
    <row r="307" spans="1:62" s="135" customFormat="1">
      <c r="A307" s="136"/>
      <c r="G307" s="141"/>
      <c r="I307" s="137"/>
      <c r="J307" s="139"/>
      <c r="K307" s="131"/>
      <c r="L307" s="132"/>
      <c r="M307" s="133"/>
      <c r="N307" s="134"/>
      <c r="O307" s="118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  <c r="AN307" s="87"/>
      <c r="AO307" s="87"/>
      <c r="AP307" s="87"/>
      <c r="AQ307" s="87"/>
      <c r="AR307" s="87"/>
      <c r="AS307" s="87"/>
      <c r="AT307" s="87"/>
      <c r="AU307" s="87"/>
      <c r="AV307" s="87"/>
      <c r="AW307" s="87"/>
      <c r="AX307" s="87"/>
      <c r="AY307" s="87"/>
      <c r="AZ307" s="87"/>
      <c r="BA307" s="87"/>
      <c r="BB307" s="87"/>
      <c r="BC307" s="87"/>
      <c r="BD307" s="87"/>
      <c r="BE307" s="87"/>
      <c r="BF307" s="87"/>
      <c r="BG307" s="87"/>
      <c r="BH307" s="87"/>
      <c r="BI307" s="87"/>
      <c r="BJ307" s="87"/>
    </row>
    <row r="308" spans="1:62" s="135" customFormat="1">
      <c r="A308" s="136"/>
      <c r="G308" s="141"/>
      <c r="I308" s="137"/>
      <c r="J308" s="139"/>
      <c r="K308" s="131"/>
      <c r="L308" s="132"/>
      <c r="M308" s="133"/>
      <c r="N308" s="134"/>
      <c r="O308" s="118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  <c r="AN308" s="87"/>
      <c r="AO308" s="87"/>
      <c r="AP308" s="87"/>
      <c r="AQ308" s="87"/>
      <c r="AR308" s="87"/>
      <c r="AS308" s="87"/>
      <c r="AT308" s="87"/>
      <c r="AU308" s="87"/>
      <c r="AV308" s="87"/>
      <c r="AW308" s="87"/>
      <c r="AX308" s="87"/>
      <c r="AY308" s="87"/>
      <c r="AZ308" s="87"/>
      <c r="BA308" s="87"/>
      <c r="BB308" s="87"/>
      <c r="BC308" s="87"/>
      <c r="BD308" s="87"/>
      <c r="BE308" s="87"/>
      <c r="BF308" s="87"/>
      <c r="BG308" s="87"/>
      <c r="BH308" s="87"/>
      <c r="BI308" s="87"/>
      <c r="BJ308" s="87"/>
    </row>
    <row r="309" spans="1:62" s="135" customFormat="1">
      <c r="A309" s="136"/>
      <c r="G309" s="141"/>
      <c r="I309" s="137"/>
      <c r="J309" s="139"/>
      <c r="K309" s="131"/>
      <c r="L309" s="132"/>
      <c r="M309" s="133"/>
      <c r="N309" s="134"/>
      <c r="O309" s="118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  <c r="AN309" s="87"/>
      <c r="AO309" s="87"/>
      <c r="AP309" s="87"/>
      <c r="AQ309" s="87"/>
      <c r="AR309" s="87"/>
      <c r="AS309" s="87"/>
      <c r="AT309" s="87"/>
      <c r="AU309" s="87"/>
      <c r="AV309" s="87"/>
      <c r="AW309" s="87"/>
      <c r="AX309" s="87"/>
      <c r="AY309" s="87"/>
      <c r="AZ309" s="87"/>
      <c r="BA309" s="87"/>
      <c r="BB309" s="87"/>
      <c r="BC309" s="87"/>
      <c r="BD309" s="87"/>
      <c r="BE309" s="87"/>
      <c r="BF309" s="87"/>
      <c r="BG309" s="87"/>
      <c r="BH309" s="87"/>
      <c r="BI309" s="87"/>
      <c r="BJ309" s="87"/>
    </row>
    <row r="310" spans="1:62" s="135" customFormat="1">
      <c r="A310" s="136"/>
      <c r="G310" s="141"/>
      <c r="I310" s="137"/>
      <c r="J310" s="139"/>
      <c r="K310" s="131"/>
      <c r="L310" s="132"/>
      <c r="M310" s="133"/>
      <c r="N310" s="134"/>
      <c r="O310" s="118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  <c r="AN310" s="87"/>
      <c r="AO310" s="87"/>
      <c r="AP310" s="87"/>
      <c r="AQ310" s="87"/>
      <c r="AR310" s="87"/>
      <c r="AS310" s="87"/>
      <c r="AT310" s="87"/>
      <c r="AU310" s="87"/>
      <c r="AV310" s="87"/>
      <c r="AW310" s="87"/>
      <c r="AX310" s="87"/>
      <c r="AY310" s="87"/>
      <c r="AZ310" s="87"/>
      <c r="BA310" s="87"/>
      <c r="BB310" s="87"/>
      <c r="BC310" s="87"/>
      <c r="BD310" s="87"/>
      <c r="BE310" s="87"/>
      <c r="BF310" s="87"/>
      <c r="BG310" s="87"/>
      <c r="BH310" s="87"/>
      <c r="BI310" s="87"/>
      <c r="BJ310" s="87"/>
    </row>
    <row r="311" spans="1:62" s="135" customFormat="1">
      <c r="A311" s="136"/>
      <c r="G311" s="141"/>
      <c r="I311" s="137"/>
      <c r="J311" s="139"/>
      <c r="K311" s="131"/>
      <c r="L311" s="132"/>
      <c r="M311" s="133"/>
      <c r="N311" s="134"/>
      <c r="O311" s="118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7"/>
      <c r="AQ311" s="87"/>
      <c r="AR311" s="87"/>
      <c r="AS311" s="87"/>
      <c r="AT311" s="87"/>
      <c r="AU311" s="87"/>
      <c r="AV311" s="87"/>
      <c r="AW311" s="87"/>
      <c r="AX311" s="87"/>
      <c r="AY311" s="87"/>
      <c r="AZ311" s="87"/>
      <c r="BA311" s="87"/>
      <c r="BB311" s="87"/>
      <c r="BC311" s="87"/>
      <c r="BD311" s="87"/>
      <c r="BE311" s="87"/>
      <c r="BF311" s="87"/>
      <c r="BG311" s="87"/>
      <c r="BH311" s="87"/>
      <c r="BI311" s="87"/>
      <c r="BJ311" s="87"/>
    </row>
    <row r="312" spans="1:62" s="135" customFormat="1">
      <c r="A312" s="136"/>
      <c r="G312" s="141"/>
      <c r="I312" s="137"/>
      <c r="J312" s="139"/>
      <c r="K312" s="131"/>
      <c r="L312" s="132"/>
      <c r="M312" s="133"/>
      <c r="N312" s="134"/>
      <c r="O312" s="118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  <c r="AN312" s="87"/>
      <c r="AO312" s="87"/>
      <c r="AP312" s="87"/>
      <c r="AQ312" s="87"/>
      <c r="AR312" s="87"/>
      <c r="AS312" s="87"/>
      <c r="AT312" s="87"/>
      <c r="AU312" s="87"/>
      <c r="AV312" s="87"/>
      <c r="AW312" s="87"/>
      <c r="AX312" s="87"/>
      <c r="AY312" s="87"/>
      <c r="AZ312" s="87"/>
      <c r="BA312" s="87"/>
      <c r="BB312" s="87"/>
      <c r="BC312" s="87"/>
      <c r="BD312" s="87"/>
      <c r="BE312" s="87"/>
      <c r="BF312" s="87"/>
      <c r="BG312" s="87"/>
      <c r="BH312" s="87"/>
      <c r="BI312" s="87"/>
      <c r="BJ312" s="87"/>
    </row>
    <row r="313" spans="1:62" s="135" customFormat="1">
      <c r="A313" s="136"/>
      <c r="G313" s="141"/>
      <c r="I313" s="137"/>
      <c r="J313" s="139"/>
      <c r="K313" s="131"/>
      <c r="L313" s="132"/>
      <c r="M313" s="133"/>
      <c r="N313" s="134"/>
      <c r="O313" s="118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  <c r="AN313" s="87"/>
      <c r="AO313" s="87"/>
      <c r="AP313" s="87"/>
      <c r="AQ313" s="87"/>
      <c r="AR313" s="87"/>
      <c r="AS313" s="87"/>
      <c r="AT313" s="87"/>
      <c r="AU313" s="87"/>
      <c r="AV313" s="87"/>
      <c r="AW313" s="87"/>
      <c r="AX313" s="87"/>
      <c r="AY313" s="87"/>
      <c r="AZ313" s="87"/>
      <c r="BA313" s="87"/>
      <c r="BB313" s="87"/>
      <c r="BC313" s="87"/>
      <c r="BD313" s="87"/>
      <c r="BE313" s="87"/>
      <c r="BF313" s="87"/>
      <c r="BG313" s="87"/>
      <c r="BH313" s="87"/>
      <c r="BI313" s="87"/>
      <c r="BJ313" s="87"/>
    </row>
    <row r="314" spans="1:62" s="135" customFormat="1">
      <c r="A314" s="136"/>
      <c r="G314" s="141"/>
      <c r="I314" s="137"/>
      <c r="J314" s="139"/>
      <c r="K314" s="131"/>
      <c r="L314" s="132"/>
      <c r="M314" s="133"/>
      <c r="N314" s="134"/>
      <c r="O314" s="118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  <c r="AN314" s="87"/>
      <c r="AO314" s="87"/>
      <c r="AP314" s="87"/>
      <c r="AQ314" s="87"/>
      <c r="AR314" s="87"/>
      <c r="AS314" s="87"/>
      <c r="AT314" s="87"/>
      <c r="AU314" s="87"/>
      <c r="AV314" s="87"/>
      <c r="AW314" s="87"/>
      <c r="AX314" s="87"/>
      <c r="AY314" s="87"/>
      <c r="AZ314" s="87"/>
      <c r="BA314" s="87"/>
      <c r="BB314" s="87"/>
      <c r="BC314" s="87"/>
      <c r="BD314" s="87"/>
      <c r="BE314" s="87"/>
      <c r="BF314" s="87"/>
      <c r="BG314" s="87"/>
      <c r="BH314" s="87"/>
      <c r="BI314" s="87"/>
      <c r="BJ314" s="87"/>
    </row>
    <row r="315" spans="1:62" s="135" customFormat="1">
      <c r="A315" s="136"/>
      <c r="G315" s="141"/>
      <c r="I315" s="137"/>
      <c r="J315" s="139"/>
      <c r="K315" s="131"/>
      <c r="L315" s="132"/>
      <c r="M315" s="133"/>
      <c r="N315" s="134"/>
      <c r="O315" s="118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  <c r="AN315" s="87"/>
      <c r="AO315" s="87"/>
      <c r="AP315" s="87"/>
      <c r="AQ315" s="87"/>
      <c r="AR315" s="87"/>
      <c r="AS315" s="87"/>
      <c r="AT315" s="87"/>
      <c r="AU315" s="87"/>
      <c r="AV315" s="87"/>
      <c r="AW315" s="87"/>
      <c r="AX315" s="87"/>
      <c r="AY315" s="87"/>
      <c r="AZ315" s="87"/>
      <c r="BA315" s="87"/>
      <c r="BB315" s="87"/>
      <c r="BC315" s="87"/>
      <c r="BD315" s="87"/>
      <c r="BE315" s="87"/>
      <c r="BF315" s="87"/>
      <c r="BG315" s="87"/>
      <c r="BH315" s="87"/>
      <c r="BI315" s="87"/>
      <c r="BJ315" s="87"/>
    </row>
    <row r="316" spans="1:62" s="135" customFormat="1">
      <c r="A316" s="136"/>
      <c r="G316" s="141"/>
      <c r="I316" s="137"/>
      <c r="J316" s="139"/>
      <c r="K316" s="131"/>
      <c r="L316" s="132"/>
      <c r="M316" s="133"/>
      <c r="N316" s="134"/>
      <c r="O316" s="118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  <c r="AL316" s="87"/>
      <c r="AM316" s="87"/>
      <c r="AN316" s="87"/>
      <c r="AO316" s="87"/>
      <c r="AP316" s="87"/>
      <c r="AQ316" s="87"/>
      <c r="AR316" s="87"/>
      <c r="AS316" s="87"/>
      <c r="AT316" s="87"/>
      <c r="AU316" s="87"/>
      <c r="AV316" s="87"/>
      <c r="AW316" s="87"/>
      <c r="AX316" s="87"/>
      <c r="AY316" s="87"/>
      <c r="AZ316" s="87"/>
      <c r="BA316" s="87"/>
      <c r="BB316" s="87"/>
      <c r="BC316" s="87"/>
      <c r="BD316" s="87"/>
      <c r="BE316" s="87"/>
      <c r="BF316" s="87"/>
      <c r="BG316" s="87"/>
      <c r="BH316" s="87"/>
      <c r="BI316" s="87"/>
      <c r="BJ316" s="87"/>
    </row>
    <row r="317" spans="1:62" s="135" customFormat="1">
      <c r="A317" s="136"/>
      <c r="G317" s="141"/>
      <c r="I317" s="137"/>
      <c r="J317" s="139"/>
      <c r="K317" s="131"/>
      <c r="L317" s="132"/>
      <c r="M317" s="133"/>
      <c r="N317" s="134"/>
      <c r="O317" s="118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  <c r="AN317" s="87"/>
      <c r="AO317" s="87"/>
      <c r="AP317" s="87"/>
      <c r="AQ317" s="87"/>
      <c r="AR317" s="87"/>
      <c r="AS317" s="87"/>
      <c r="AT317" s="87"/>
      <c r="AU317" s="87"/>
      <c r="AV317" s="87"/>
      <c r="AW317" s="87"/>
      <c r="AX317" s="87"/>
      <c r="AY317" s="87"/>
      <c r="AZ317" s="87"/>
      <c r="BA317" s="87"/>
      <c r="BB317" s="87"/>
      <c r="BC317" s="87"/>
      <c r="BD317" s="87"/>
      <c r="BE317" s="87"/>
      <c r="BF317" s="87"/>
      <c r="BG317" s="87"/>
      <c r="BH317" s="87"/>
      <c r="BI317" s="87"/>
      <c r="BJ317" s="87"/>
    </row>
    <row r="318" spans="1:62" s="135" customFormat="1">
      <c r="A318" s="136"/>
      <c r="G318" s="141"/>
      <c r="I318" s="137"/>
      <c r="J318" s="139"/>
      <c r="K318" s="131"/>
      <c r="L318" s="132"/>
      <c r="M318" s="133"/>
      <c r="N318" s="134"/>
      <c r="O318" s="118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  <c r="AL318" s="87"/>
      <c r="AM318" s="87"/>
      <c r="AN318" s="87"/>
      <c r="AO318" s="87"/>
      <c r="AP318" s="87"/>
      <c r="AQ318" s="87"/>
      <c r="AR318" s="87"/>
      <c r="AS318" s="87"/>
      <c r="AT318" s="87"/>
      <c r="AU318" s="87"/>
      <c r="AV318" s="87"/>
      <c r="AW318" s="87"/>
      <c r="AX318" s="87"/>
      <c r="AY318" s="87"/>
      <c r="AZ318" s="87"/>
      <c r="BA318" s="87"/>
      <c r="BB318" s="87"/>
      <c r="BC318" s="87"/>
      <c r="BD318" s="87"/>
      <c r="BE318" s="87"/>
      <c r="BF318" s="87"/>
      <c r="BG318" s="87"/>
      <c r="BH318" s="87"/>
      <c r="BI318" s="87"/>
      <c r="BJ318" s="87"/>
    </row>
    <row r="319" spans="1:62" s="135" customFormat="1">
      <c r="A319" s="136"/>
      <c r="G319" s="141"/>
      <c r="I319" s="137"/>
      <c r="J319" s="139"/>
      <c r="K319" s="131"/>
      <c r="L319" s="132"/>
      <c r="M319" s="133"/>
      <c r="N319" s="134"/>
      <c r="O319" s="118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  <c r="AL319" s="87"/>
      <c r="AM319" s="87"/>
      <c r="AN319" s="87"/>
      <c r="AO319" s="87"/>
      <c r="AP319" s="87"/>
      <c r="AQ319" s="87"/>
      <c r="AR319" s="87"/>
      <c r="AS319" s="87"/>
      <c r="AT319" s="87"/>
      <c r="AU319" s="87"/>
      <c r="AV319" s="87"/>
      <c r="AW319" s="87"/>
      <c r="AX319" s="87"/>
      <c r="AY319" s="87"/>
      <c r="AZ319" s="87"/>
      <c r="BA319" s="87"/>
      <c r="BB319" s="87"/>
      <c r="BC319" s="87"/>
      <c r="BD319" s="87"/>
      <c r="BE319" s="87"/>
      <c r="BF319" s="87"/>
      <c r="BG319" s="87"/>
      <c r="BH319" s="87"/>
      <c r="BI319" s="87"/>
      <c r="BJ319" s="87"/>
    </row>
    <row r="320" spans="1:62" s="135" customFormat="1">
      <c r="A320" s="136"/>
      <c r="G320" s="141"/>
      <c r="I320" s="137"/>
      <c r="J320" s="139"/>
      <c r="K320" s="131"/>
      <c r="L320" s="132"/>
      <c r="M320" s="133"/>
      <c r="N320" s="134"/>
      <c r="O320" s="118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  <c r="AL320" s="87"/>
      <c r="AM320" s="87"/>
      <c r="AN320" s="87"/>
      <c r="AO320" s="87"/>
      <c r="AP320" s="87"/>
      <c r="AQ320" s="87"/>
      <c r="AR320" s="87"/>
      <c r="AS320" s="87"/>
      <c r="AT320" s="87"/>
      <c r="AU320" s="87"/>
      <c r="AV320" s="87"/>
      <c r="AW320" s="87"/>
      <c r="AX320" s="87"/>
      <c r="AY320" s="87"/>
      <c r="AZ320" s="87"/>
      <c r="BA320" s="87"/>
      <c r="BB320" s="87"/>
      <c r="BC320" s="87"/>
      <c r="BD320" s="87"/>
      <c r="BE320" s="87"/>
      <c r="BF320" s="87"/>
      <c r="BG320" s="87"/>
      <c r="BH320" s="87"/>
      <c r="BI320" s="87"/>
      <c r="BJ320" s="87"/>
    </row>
    <row r="321" spans="1:62" s="135" customFormat="1">
      <c r="A321" s="136"/>
      <c r="G321" s="141"/>
      <c r="I321" s="137"/>
      <c r="J321" s="139"/>
      <c r="K321" s="131"/>
      <c r="L321" s="132"/>
      <c r="M321" s="133"/>
      <c r="N321" s="134"/>
      <c r="O321" s="118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  <c r="AL321" s="87"/>
      <c r="AM321" s="87"/>
      <c r="AN321" s="87"/>
      <c r="AO321" s="87"/>
      <c r="AP321" s="87"/>
      <c r="AQ321" s="87"/>
      <c r="AR321" s="87"/>
      <c r="AS321" s="87"/>
      <c r="AT321" s="87"/>
      <c r="AU321" s="87"/>
      <c r="AV321" s="87"/>
      <c r="AW321" s="87"/>
      <c r="AX321" s="87"/>
      <c r="AY321" s="87"/>
      <c r="AZ321" s="87"/>
      <c r="BA321" s="87"/>
      <c r="BB321" s="87"/>
      <c r="BC321" s="87"/>
      <c r="BD321" s="87"/>
      <c r="BE321" s="87"/>
      <c r="BF321" s="87"/>
      <c r="BG321" s="87"/>
      <c r="BH321" s="87"/>
      <c r="BI321" s="87"/>
      <c r="BJ321" s="87"/>
    </row>
    <row r="322" spans="1:62" s="135" customFormat="1">
      <c r="A322" s="136"/>
      <c r="G322" s="141"/>
      <c r="I322" s="137"/>
      <c r="J322" s="139"/>
      <c r="K322" s="131"/>
      <c r="L322" s="132"/>
      <c r="M322" s="133"/>
      <c r="N322" s="134"/>
      <c r="O322" s="118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</row>
    <row r="323" spans="1:62" s="135" customFormat="1">
      <c r="A323" s="136"/>
      <c r="G323" s="141"/>
      <c r="I323" s="137"/>
      <c r="J323" s="139"/>
      <c r="K323" s="131"/>
      <c r="L323" s="132"/>
      <c r="M323" s="133"/>
      <c r="N323" s="134"/>
      <c r="O323" s="118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</row>
    <row r="324" spans="1:62" s="135" customFormat="1">
      <c r="A324" s="136"/>
      <c r="G324" s="141"/>
      <c r="I324" s="137"/>
      <c r="J324" s="139"/>
      <c r="K324" s="131"/>
      <c r="L324" s="132"/>
      <c r="M324" s="133"/>
      <c r="N324" s="134"/>
      <c r="O324" s="118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</row>
    <row r="325" spans="1:62" s="135" customFormat="1">
      <c r="A325" s="136"/>
      <c r="G325" s="141"/>
      <c r="I325" s="137"/>
      <c r="J325" s="139"/>
      <c r="K325" s="131"/>
      <c r="L325" s="132"/>
      <c r="M325" s="133"/>
      <c r="N325" s="134"/>
      <c r="O325" s="118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</row>
    <row r="326" spans="1:62" s="135" customFormat="1">
      <c r="A326" s="136"/>
      <c r="G326" s="141"/>
      <c r="I326" s="137"/>
      <c r="J326" s="139"/>
      <c r="K326" s="131"/>
      <c r="L326" s="132"/>
      <c r="M326" s="133"/>
      <c r="N326" s="134"/>
      <c r="O326" s="118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</row>
    <row r="327" spans="1:62" s="135" customFormat="1">
      <c r="A327" s="136"/>
      <c r="G327" s="141"/>
      <c r="I327" s="137"/>
      <c r="J327" s="139"/>
      <c r="K327" s="131"/>
      <c r="L327" s="132"/>
      <c r="M327" s="133"/>
      <c r="N327" s="134"/>
      <c r="O327" s="118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</row>
    <row r="328" spans="1:62" s="135" customFormat="1">
      <c r="A328" s="136"/>
      <c r="G328" s="141"/>
      <c r="I328" s="137"/>
      <c r="J328" s="139"/>
      <c r="K328" s="131"/>
      <c r="L328" s="132"/>
      <c r="M328" s="133"/>
      <c r="N328" s="134"/>
      <c r="O328" s="118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</row>
    <row r="329" spans="1:62" s="135" customFormat="1">
      <c r="A329" s="136"/>
      <c r="G329" s="141"/>
      <c r="I329" s="137"/>
      <c r="J329" s="139"/>
      <c r="K329" s="131"/>
      <c r="L329" s="132"/>
      <c r="M329" s="133"/>
      <c r="N329" s="134"/>
      <c r="O329" s="118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</row>
    <row r="330" spans="1:62" s="135" customFormat="1">
      <c r="A330" s="136"/>
      <c r="G330" s="141"/>
      <c r="I330" s="137"/>
      <c r="J330" s="139"/>
      <c r="K330" s="131"/>
      <c r="L330" s="132"/>
      <c r="M330" s="133"/>
      <c r="N330" s="134"/>
      <c r="O330" s="118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</row>
    <row r="331" spans="1:62" s="135" customFormat="1">
      <c r="A331" s="136"/>
      <c r="G331" s="141"/>
      <c r="I331" s="137"/>
      <c r="J331" s="139"/>
      <c r="K331" s="131"/>
      <c r="L331" s="132"/>
      <c r="M331" s="133"/>
      <c r="N331" s="134"/>
      <c r="O331" s="118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</row>
    <row r="332" spans="1:62" s="135" customFormat="1">
      <c r="A332" s="136"/>
      <c r="G332" s="141"/>
      <c r="I332" s="137"/>
      <c r="J332" s="139"/>
      <c r="K332" s="131"/>
      <c r="L332" s="132"/>
      <c r="M332" s="133"/>
      <c r="N332" s="134"/>
      <c r="O332" s="118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</row>
    <row r="333" spans="1:62" s="135" customFormat="1">
      <c r="A333" s="136"/>
      <c r="G333" s="141"/>
      <c r="I333" s="137"/>
      <c r="J333" s="139"/>
      <c r="K333" s="131"/>
      <c r="L333" s="132"/>
      <c r="M333" s="133"/>
      <c r="N333" s="134"/>
      <c r="O333" s="118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  <c r="AL333" s="87"/>
      <c r="AM333" s="87"/>
      <c r="AN333" s="87"/>
      <c r="AO333" s="87"/>
      <c r="AP333" s="87"/>
      <c r="AQ333" s="87"/>
      <c r="AR333" s="87"/>
      <c r="AS333" s="87"/>
      <c r="AT333" s="87"/>
      <c r="AU333" s="87"/>
      <c r="AV333" s="87"/>
      <c r="AW333" s="87"/>
      <c r="AX333" s="87"/>
      <c r="AY333" s="87"/>
      <c r="AZ333" s="87"/>
      <c r="BA333" s="87"/>
      <c r="BB333" s="87"/>
      <c r="BC333" s="87"/>
      <c r="BD333" s="87"/>
      <c r="BE333" s="87"/>
      <c r="BF333" s="87"/>
      <c r="BG333" s="87"/>
      <c r="BH333" s="87"/>
      <c r="BI333" s="87"/>
      <c r="BJ333" s="87"/>
    </row>
    <row r="334" spans="1:62">
      <c r="A334" s="136"/>
      <c r="B334" s="3"/>
      <c r="C334" s="3"/>
      <c r="E334" s="3"/>
      <c r="F334" s="3"/>
      <c r="G334" s="143"/>
      <c r="H334" s="3"/>
      <c r="I334" s="144"/>
      <c r="J334" s="145"/>
    </row>
    <row r="335" spans="1:62">
      <c r="A335" s="136"/>
      <c r="B335" s="3"/>
      <c r="C335" s="3"/>
      <c r="E335" s="3"/>
      <c r="F335" s="3"/>
      <c r="G335" s="143"/>
      <c r="H335" s="3"/>
      <c r="I335" s="144"/>
      <c r="J335" s="145"/>
    </row>
    <row r="336" spans="1:62">
      <c r="A336" s="136"/>
      <c r="B336" s="3"/>
      <c r="C336" s="3"/>
      <c r="E336" s="3"/>
      <c r="F336" s="3"/>
      <c r="G336" s="143"/>
      <c r="H336" s="3"/>
      <c r="I336" s="144"/>
      <c r="J336" s="145"/>
    </row>
    <row r="337" spans="1:10">
      <c r="A337" s="136"/>
      <c r="B337" s="3"/>
      <c r="C337" s="3"/>
      <c r="E337" s="3"/>
      <c r="F337" s="3"/>
      <c r="G337" s="143"/>
      <c r="H337" s="3"/>
      <c r="I337" s="144"/>
      <c r="J337" s="145"/>
    </row>
    <row r="338" spans="1:10">
      <c r="A338" s="136"/>
      <c r="B338" s="3"/>
      <c r="C338" s="3"/>
      <c r="E338" s="3"/>
      <c r="F338" s="3"/>
      <c r="G338" s="143"/>
      <c r="H338" s="3"/>
      <c r="I338" s="144"/>
      <c r="J338" s="145"/>
    </row>
    <row r="339" spans="1:10">
      <c r="A339" s="136"/>
      <c r="B339" s="3"/>
      <c r="C339" s="3"/>
      <c r="E339" s="3"/>
      <c r="F339" s="3"/>
      <c r="G339" s="143"/>
      <c r="H339" s="3"/>
      <c r="I339" s="144"/>
      <c r="J339" s="145"/>
    </row>
    <row r="340" spans="1:10">
      <c r="A340" s="136"/>
      <c r="B340" s="3"/>
      <c r="C340" s="3"/>
      <c r="E340" s="3"/>
      <c r="F340" s="3"/>
      <c r="G340" s="143"/>
      <c r="H340" s="3"/>
      <c r="I340" s="144"/>
      <c r="J340" s="145"/>
    </row>
    <row r="341" spans="1:10">
      <c r="A341" s="136"/>
      <c r="B341" s="3"/>
      <c r="C341" s="3"/>
      <c r="E341" s="3"/>
      <c r="F341" s="3"/>
      <c r="G341" s="143"/>
      <c r="H341" s="3"/>
      <c r="I341" s="144"/>
      <c r="J341" s="145"/>
    </row>
    <row r="342" spans="1:10">
      <c r="A342" s="136"/>
      <c r="B342" s="3"/>
      <c r="C342" s="3"/>
      <c r="E342" s="3"/>
      <c r="F342" s="3"/>
      <c r="G342" s="143"/>
      <c r="H342" s="3"/>
      <c r="I342" s="144"/>
      <c r="J342" s="145"/>
    </row>
    <row r="343" spans="1:10">
      <c r="A343" s="136"/>
      <c r="B343" s="3"/>
      <c r="C343" s="3"/>
      <c r="E343" s="3"/>
      <c r="F343" s="3"/>
      <c r="G343" s="143"/>
      <c r="H343" s="3"/>
      <c r="I343" s="144"/>
      <c r="J343" s="145"/>
    </row>
    <row r="344" spans="1:10">
      <c r="A344" s="136"/>
      <c r="B344" s="3"/>
      <c r="C344" s="3"/>
      <c r="E344" s="3"/>
      <c r="F344" s="3"/>
      <c r="G344" s="143"/>
      <c r="H344" s="3"/>
      <c r="I344" s="144"/>
      <c r="J344" s="145"/>
    </row>
    <row r="345" spans="1:10">
      <c r="A345" s="136"/>
      <c r="B345" s="3"/>
      <c r="C345" s="3"/>
      <c r="E345" s="3"/>
      <c r="F345" s="3"/>
      <c r="G345" s="143"/>
      <c r="H345" s="3"/>
      <c r="I345" s="144"/>
      <c r="J345" s="145"/>
    </row>
    <row r="346" spans="1:10">
      <c r="A346" s="136"/>
      <c r="B346" s="3"/>
      <c r="C346" s="3"/>
      <c r="E346" s="3"/>
      <c r="F346" s="3"/>
      <c r="G346" s="143"/>
      <c r="H346" s="3"/>
      <c r="I346" s="144"/>
      <c r="J346" s="145"/>
    </row>
    <row r="347" spans="1:10">
      <c r="A347" s="136"/>
      <c r="B347" s="3"/>
      <c r="C347" s="3"/>
      <c r="E347" s="3"/>
      <c r="F347" s="3"/>
      <c r="G347" s="143"/>
      <c r="H347" s="3"/>
      <c r="I347" s="144"/>
      <c r="J347" s="145"/>
    </row>
    <row r="348" spans="1:10">
      <c r="A348" s="136"/>
      <c r="B348" s="3"/>
      <c r="C348" s="3"/>
      <c r="E348" s="3"/>
      <c r="F348" s="3"/>
      <c r="G348" s="143"/>
      <c r="H348" s="3"/>
      <c r="I348" s="144"/>
      <c r="J348" s="145"/>
    </row>
    <row r="349" spans="1:10">
      <c r="A349" s="136"/>
      <c r="B349" s="3"/>
      <c r="C349" s="3"/>
      <c r="E349" s="3"/>
      <c r="F349" s="3"/>
      <c r="G349" s="143"/>
      <c r="H349" s="3"/>
      <c r="I349" s="144"/>
      <c r="J349" s="145"/>
    </row>
    <row r="350" spans="1:10">
      <c r="A350" s="136"/>
      <c r="B350" s="3"/>
      <c r="C350" s="3"/>
      <c r="E350" s="3"/>
      <c r="F350" s="3"/>
      <c r="G350" s="143"/>
      <c r="H350" s="3"/>
      <c r="I350" s="144"/>
      <c r="J350" s="145"/>
    </row>
    <row r="351" spans="1:10">
      <c r="A351" s="136"/>
      <c r="B351" s="3"/>
      <c r="C351" s="3"/>
      <c r="E351" s="3"/>
      <c r="F351" s="3"/>
      <c r="G351" s="143"/>
      <c r="H351" s="3"/>
      <c r="I351" s="144"/>
      <c r="J351" s="145"/>
    </row>
    <row r="352" spans="1:10">
      <c r="A352" s="136"/>
      <c r="B352" s="3"/>
      <c r="C352" s="3"/>
      <c r="E352" s="3"/>
      <c r="F352" s="3"/>
      <c r="G352" s="143"/>
      <c r="H352" s="3"/>
      <c r="I352" s="144"/>
      <c r="J352" s="145"/>
    </row>
    <row r="353" spans="1:10">
      <c r="A353" s="136"/>
      <c r="B353" s="3"/>
      <c r="C353" s="3"/>
      <c r="E353" s="3"/>
      <c r="F353" s="3"/>
      <c r="G353" s="143"/>
      <c r="H353" s="3"/>
      <c r="I353" s="144"/>
      <c r="J353" s="145"/>
    </row>
    <row r="354" spans="1:10">
      <c r="A354" s="136"/>
      <c r="B354" s="3"/>
      <c r="C354" s="3"/>
      <c r="E354" s="3"/>
      <c r="F354" s="3"/>
      <c r="G354" s="143"/>
      <c r="H354" s="3"/>
      <c r="I354" s="144"/>
      <c r="J354" s="145"/>
    </row>
    <row r="355" spans="1:10">
      <c r="A355" s="136"/>
      <c r="B355" s="3"/>
      <c r="C355" s="3"/>
      <c r="E355" s="3"/>
      <c r="F355" s="3"/>
      <c r="G355" s="143"/>
      <c r="H355" s="3"/>
      <c r="I355" s="144"/>
      <c r="J355" s="145"/>
    </row>
    <row r="356" spans="1:10">
      <c r="A356" s="136"/>
      <c r="B356" s="3"/>
      <c r="C356" s="3"/>
      <c r="E356" s="3"/>
      <c r="F356" s="3"/>
      <c r="G356" s="143"/>
      <c r="H356" s="3"/>
      <c r="I356" s="144"/>
      <c r="J356" s="145"/>
    </row>
    <row r="357" spans="1:10">
      <c r="A357" s="136"/>
      <c r="B357" s="3"/>
      <c r="C357" s="3"/>
      <c r="E357" s="3"/>
      <c r="F357" s="3"/>
      <c r="G357" s="143"/>
      <c r="H357" s="3"/>
      <c r="I357" s="144"/>
      <c r="J357" s="145"/>
    </row>
  </sheetData>
  <sheetProtection selectLockedCells="1" selectUnlockedCells="1"/>
  <autoFilter ref="C1:C357"/>
  <mergeCells count="514">
    <mergeCell ref="E6:F7"/>
    <mergeCell ref="G6:G7"/>
    <mergeCell ref="H6:H7"/>
    <mergeCell ref="I6:I7"/>
    <mergeCell ref="J6:J7"/>
    <mergeCell ref="A9:J13"/>
    <mergeCell ref="B1:J1"/>
    <mergeCell ref="A2:J2"/>
    <mergeCell ref="A3:J3"/>
    <mergeCell ref="A4:J4"/>
    <mergeCell ref="A5:A7"/>
    <mergeCell ref="B5:B7"/>
    <mergeCell ref="C5:C7"/>
    <mergeCell ref="D5:D7"/>
    <mergeCell ref="E5:G5"/>
    <mergeCell ref="H5:J5"/>
    <mergeCell ref="G14:G18"/>
    <mergeCell ref="H14:H15"/>
    <mergeCell ref="I14:I15"/>
    <mergeCell ref="J14:J15"/>
    <mergeCell ref="E17:E18"/>
    <mergeCell ref="H17:H18"/>
    <mergeCell ref="I17:I18"/>
    <mergeCell ref="J17:J18"/>
    <mergeCell ref="A14:A18"/>
    <mergeCell ref="B14:B18"/>
    <mergeCell ref="C14:C18"/>
    <mergeCell ref="D14:D18"/>
    <mergeCell ref="E14:E15"/>
    <mergeCell ref="F14:F18"/>
    <mergeCell ref="G19:G23"/>
    <mergeCell ref="H19:H20"/>
    <mergeCell ref="I19:I20"/>
    <mergeCell ref="J19:J20"/>
    <mergeCell ref="E22:E23"/>
    <mergeCell ref="H22:H23"/>
    <mergeCell ref="I22:I23"/>
    <mergeCell ref="J22:J23"/>
    <mergeCell ref="A19:A23"/>
    <mergeCell ref="B19:B23"/>
    <mergeCell ref="C19:C23"/>
    <mergeCell ref="D19:D23"/>
    <mergeCell ref="E19:E20"/>
    <mergeCell ref="F19:F23"/>
    <mergeCell ref="G25:G29"/>
    <mergeCell ref="H25:H26"/>
    <mergeCell ref="I25:I26"/>
    <mergeCell ref="J25:J26"/>
    <mergeCell ref="E28:E29"/>
    <mergeCell ref="H28:H29"/>
    <mergeCell ref="I28:I29"/>
    <mergeCell ref="J28:J29"/>
    <mergeCell ref="A25:A29"/>
    <mergeCell ref="B25:B29"/>
    <mergeCell ref="C25:C29"/>
    <mergeCell ref="D25:D29"/>
    <mergeCell ref="E25:E26"/>
    <mergeCell ref="F25:F29"/>
    <mergeCell ref="G30:G34"/>
    <mergeCell ref="H30:H31"/>
    <mergeCell ref="I30:I31"/>
    <mergeCell ref="J30:J31"/>
    <mergeCell ref="E33:E34"/>
    <mergeCell ref="H33:H34"/>
    <mergeCell ref="I33:I34"/>
    <mergeCell ref="J33:J34"/>
    <mergeCell ref="A30:A34"/>
    <mergeCell ref="B30:B34"/>
    <mergeCell ref="C30:C34"/>
    <mergeCell ref="D30:D34"/>
    <mergeCell ref="E30:E31"/>
    <mergeCell ref="F30:F34"/>
    <mergeCell ref="G36:G40"/>
    <mergeCell ref="H36:H37"/>
    <mergeCell ref="I36:I37"/>
    <mergeCell ref="J36:J37"/>
    <mergeCell ref="E39:E40"/>
    <mergeCell ref="H39:H40"/>
    <mergeCell ref="I39:I40"/>
    <mergeCell ref="J39:J40"/>
    <mergeCell ref="A36:A40"/>
    <mergeCell ref="B36:B40"/>
    <mergeCell ref="C36:C40"/>
    <mergeCell ref="D36:D40"/>
    <mergeCell ref="E36:E37"/>
    <mergeCell ref="F36:F40"/>
    <mergeCell ref="G41:G45"/>
    <mergeCell ref="H41:H42"/>
    <mergeCell ref="I41:I42"/>
    <mergeCell ref="J41:J42"/>
    <mergeCell ref="E44:E45"/>
    <mergeCell ref="H44:H45"/>
    <mergeCell ref="I44:I45"/>
    <mergeCell ref="J44:J45"/>
    <mergeCell ref="A41:A45"/>
    <mergeCell ref="B41:B45"/>
    <mergeCell ref="C41:C45"/>
    <mergeCell ref="D41:D45"/>
    <mergeCell ref="E41:E42"/>
    <mergeCell ref="F41:F45"/>
    <mergeCell ref="G47:G51"/>
    <mergeCell ref="H47:H49"/>
    <mergeCell ref="I47:I49"/>
    <mergeCell ref="J47:J49"/>
    <mergeCell ref="E50:E51"/>
    <mergeCell ref="H50:H51"/>
    <mergeCell ref="I50:I51"/>
    <mergeCell ref="J50:J51"/>
    <mergeCell ref="A47:A51"/>
    <mergeCell ref="B47:B51"/>
    <mergeCell ref="C47:C51"/>
    <mergeCell ref="D47:D51"/>
    <mergeCell ref="E47:E48"/>
    <mergeCell ref="F47:F51"/>
    <mergeCell ref="J53:J54"/>
    <mergeCell ref="E56:E57"/>
    <mergeCell ref="H56:H57"/>
    <mergeCell ref="I56:I57"/>
    <mergeCell ref="J56:J57"/>
    <mergeCell ref="A53:A57"/>
    <mergeCell ref="B53:B57"/>
    <mergeCell ref="C53:C57"/>
    <mergeCell ref="D53:D57"/>
    <mergeCell ref="E53:E54"/>
    <mergeCell ref="F53:F57"/>
    <mergeCell ref="A59:A61"/>
    <mergeCell ref="B59:B63"/>
    <mergeCell ref="C59:C63"/>
    <mergeCell ref="D59:D63"/>
    <mergeCell ref="E59:E60"/>
    <mergeCell ref="F59:F60"/>
    <mergeCell ref="G53:G57"/>
    <mergeCell ref="H53:H54"/>
    <mergeCell ref="I53:I54"/>
    <mergeCell ref="G59:G60"/>
    <mergeCell ref="H59:H60"/>
    <mergeCell ref="I59:I60"/>
    <mergeCell ref="J59:J60"/>
    <mergeCell ref="E62:E63"/>
    <mergeCell ref="F62:F63"/>
    <mergeCell ref="G62:G63"/>
    <mergeCell ref="H62:H63"/>
    <mergeCell ref="I62:I63"/>
    <mergeCell ref="J62:J63"/>
    <mergeCell ref="G65:G69"/>
    <mergeCell ref="H65:H66"/>
    <mergeCell ref="I65:I66"/>
    <mergeCell ref="J65:J66"/>
    <mergeCell ref="E68:E69"/>
    <mergeCell ref="H68:H69"/>
    <mergeCell ref="I68:I69"/>
    <mergeCell ref="J68:J69"/>
    <mergeCell ref="A65:A69"/>
    <mergeCell ref="B65:B69"/>
    <mergeCell ref="C65:C69"/>
    <mergeCell ref="D65:D69"/>
    <mergeCell ref="E65:E66"/>
    <mergeCell ref="F65:F69"/>
    <mergeCell ref="G71:G75"/>
    <mergeCell ref="H71:H72"/>
    <mergeCell ref="I71:I72"/>
    <mergeCell ref="J71:J72"/>
    <mergeCell ref="E74:E75"/>
    <mergeCell ref="H74:H75"/>
    <mergeCell ref="I74:I75"/>
    <mergeCell ref="J74:J75"/>
    <mergeCell ref="A71:A75"/>
    <mergeCell ref="B71:B75"/>
    <mergeCell ref="C71:C75"/>
    <mergeCell ref="D71:D75"/>
    <mergeCell ref="E71:E72"/>
    <mergeCell ref="F71:F75"/>
    <mergeCell ref="G76:G80"/>
    <mergeCell ref="H76:H77"/>
    <mergeCell ref="I76:I77"/>
    <mergeCell ref="J76:J77"/>
    <mergeCell ref="E79:E80"/>
    <mergeCell ref="H79:H80"/>
    <mergeCell ref="I79:I80"/>
    <mergeCell ref="J79:J80"/>
    <mergeCell ref="A76:A80"/>
    <mergeCell ref="B76:B80"/>
    <mergeCell ref="C76:C80"/>
    <mergeCell ref="D76:D80"/>
    <mergeCell ref="E76:E77"/>
    <mergeCell ref="F76:F80"/>
    <mergeCell ref="G82:G86"/>
    <mergeCell ref="H82:H84"/>
    <mergeCell ref="I82:I84"/>
    <mergeCell ref="J82:J84"/>
    <mergeCell ref="E85:E86"/>
    <mergeCell ref="H85:H86"/>
    <mergeCell ref="I85:I86"/>
    <mergeCell ref="J85:J86"/>
    <mergeCell ref="A82:A86"/>
    <mergeCell ref="B82:B86"/>
    <mergeCell ref="C82:C86"/>
    <mergeCell ref="D82:D86"/>
    <mergeCell ref="E82:E84"/>
    <mergeCell ref="F82:F86"/>
    <mergeCell ref="A101:J101"/>
    <mergeCell ref="G87:G91"/>
    <mergeCell ref="H87:H88"/>
    <mergeCell ref="I87:I88"/>
    <mergeCell ref="J87:J88"/>
    <mergeCell ref="E90:E91"/>
    <mergeCell ref="H90:H91"/>
    <mergeCell ref="I90:I91"/>
    <mergeCell ref="J90:J91"/>
    <mergeCell ref="A87:A91"/>
    <mergeCell ref="B87:B91"/>
    <mergeCell ref="C87:C91"/>
    <mergeCell ref="D87:D91"/>
    <mergeCell ref="E87:E88"/>
    <mergeCell ref="F87:F91"/>
    <mergeCell ref="A93:A94"/>
    <mergeCell ref="B93:B94"/>
    <mergeCell ref="C93:C94"/>
    <mergeCell ref="D93:D94"/>
    <mergeCell ref="F93:F94"/>
    <mergeCell ref="G93:G94"/>
    <mergeCell ref="A95:J95"/>
    <mergeCell ref="A96:A98"/>
    <mergeCell ref="B96:B98"/>
    <mergeCell ref="G102:G106"/>
    <mergeCell ref="H102:H104"/>
    <mergeCell ref="I102:I104"/>
    <mergeCell ref="J102:J104"/>
    <mergeCell ref="O103:O118"/>
    <mergeCell ref="E105:E106"/>
    <mergeCell ref="H105:H106"/>
    <mergeCell ref="I105:I106"/>
    <mergeCell ref="J105:J106"/>
    <mergeCell ref="A108:J108"/>
    <mergeCell ref="A102:A106"/>
    <mergeCell ref="B102:B106"/>
    <mergeCell ref="C102:C106"/>
    <mergeCell ref="D102:D106"/>
    <mergeCell ref="E102:E104"/>
    <mergeCell ref="F102:F106"/>
    <mergeCell ref="A114:J114"/>
    <mergeCell ref="A115:A118"/>
    <mergeCell ref="B115:B118"/>
    <mergeCell ref="C115:C118"/>
    <mergeCell ref="D115:D118"/>
    <mergeCell ref="F115:F118"/>
    <mergeCell ref="G115:G118"/>
    <mergeCell ref="A109:A112"/>
    <mergeCell ref="B109:B112"/>
    <mergeCell ref="C109:C112"/>
    <mergeCell ref="D109:D112"/>
    <mergeCell ref="F109:F112"/>
    <mergeCell ref="G109:G112"/>
    <mergeCell ref="A120:J121"/>
    <mergeCell ref="A122:A126"/>
    <mergeCell ref="B122:B126"/>
    <mergeCell ref="C122:C126"/>
    <mergeCell ref="D122:D126"/>
    <mergeCell ref="E122:E124"/>
    <mergeCell ref="F122:F126"/>
    <mergeCell ref="G122:G126"/>
    <mergeCell ref="H122:H124"/>
    <mergeCell ref="I122:I124"/>
    <mergeCell ref="J122:J124"/>
    <mergeCell ref="E125:E126"/>
    <mergeCell ref="H125:H126"/>
    <mergeCell ref="I125:I126"/>
    <mergeCell ref="J125:J126"/>
    <mergeCell ref="A127:A131"/>
    <mergeCell ref="B127:B131"/>
    <mergeCell ref="C127:C131"/>
    <mergeCell ref="D127:D131"/>
    <mergeCell ref="E127:E129"/>
    <mergeCell ref="F127:F131"/>
    <mergeCell ref="G127:G131"/>
    <mergeCell ref="H127:H129"/>
    <mergeCell ref="I127:I129"/>
    <mergeCell ref="J127:J129"/>
    <mergeCell ref="E130:E131"/>
    <mergeCell ref="H130:H131"/>
    <mergeCell ref="I130:I131"/>
    <mergeCell ref="J130:J131"/>
    <mergeCell ref="G133:G137"/>
    <mergeCell ref="H133:H135"/>
    <mergeCell ref="I133:I135"/>
    <mergeCell ref="J133:J135"/>
    <mergeCell ref="E136:E137"/>
    <mergeCell ref="H136:H137"/>
    <mergeCell ref="I136:I137"/>
    <mergeCell ref="J136:J137"/>
    <mergeCell ref="A133:A137"/>
    <mergeCell ref="B133:B137"/>
    <mergeCell ref="C133:C137"/>
    <mergeCell ref="D133:D137"/>
    <mergeCell ref="E133:E135"/>
    <mergeCell ref="F133:F137"/>
    <mergeCell ref="G138:G142"/>
    <mergeCell ref="H138:H140"/>
    <mergeCell ref="I138:I140"/>
    <mergeCell ref="J138:J140"/>
    <mergeCell ref="E141:E142"/>
    <mergeCell ref="H141:H142"/>
    <mergeCell ref="I141:I142"/>
    <mergeCell ref="J141:J142"/>
    <mergeCell ref="A138:A142"/>
    <mergeCell ref="B138:B142"/>
    <mergeCell ref="C138:C142"/>
    <mergeCell ref="D138:D142"/>
    <mergeCell ref="E138:E140"/>
    <mergeCell ref="F138:F142"/>
    <mergeCell ref="G144:G148"/>
    <mergeCell ref="H144:H146"/>
    <mergeCell ref="I144:I146"/>
    <mergeCell ref="J144:J146"/>
    <mergeCell ref="E147:E148"/>
    <mergeCell ref="H147:H148"/>
    <mergeCell ref="I147:I148"/>
    <mergeCell ref="J147:J148"/>
    <mergeCell ref="A144:A148"/>
    <mergeCell ref="B144:B148"/>
    <mergeCell ref="C144:C148"/>
    <mergeCell ref="D144:D148"/>
    <mergeCell ref="E144:E146"/>
    <mergeCell ref="F144:F148"/>
    <mergeCell ref="G149:G153"/>
    <mergeCell ref="H149:H151"/>
    <mergeCell ref="I149:I151"/>
    <mergeCell ref="J149:J151"/>
    <mergeCell ref="E152:E153"/>
    <mergeCell ref="H152:H153"/>
    <mergeCell ref="I152:I153"/>
    <mergeCell ref="J152:J153"/>
    <mergeCell ref="A149:A153"/>
    <mergeCell ref="B149:B153"/>
    <mergeCell ref="C149:C153"/>
    <mergeCell ref="D149:D153"/>
    <mergeCell ref="E149:E151"/>
    <mergeCell ref="F149:F153"/>
    <mergeCell ref="G155:G159"/>
    <mergeCell ref="H155:H156"/>
    <mergeCell ref="I155:I156"/>
    <mergeCell ref="J155:J156"/>
    <mergeCell ref="H158:H159"/>
    <mergeCell ref="I158:I159"/>
    <mergeCell ref="J158:J159"/>
    <mergeCell ref="A155:A159"/>
    <mergeCell ref="B155:B159"/>
    <mergeCell ref="C155:C159"/>
    <mergeCell ref="D155:D159"/>
    <mergeCell ref="E155:E159"/>
    <mergeCell ref="F155:F159"/>
    <mergeCell ref="G160:G164"/>
    <mergeCell ref="H160:H161"/>
    <mergeCell ref="I160:I161"/>
    <mergeCell ref="J160:J161"/>
    <mergeCell ref="H163:H164"/>
    <mergeCell ref="I163:I164"/>
    <mergeCell ref="J163:J164"/>
    <mergeCell ref="A160:A164"/>
    <mergeCell ref="B160:B164"/>
    <mergeCell ref="C160:C164"/>
    <mergeCell ref="D160:D164"/>
    <mergeCell ref="E160:E164"/>
    <mergeCell ref="F160:F164"/>
    <mergeCell ref="G166:G170"/>
    <mergeCell ref="H166:H167"/>
    <mergeCell ref="I166:I167"/>
    <mergeCell ref="J166:J167"/>
    <mergeCell ref="H169:H170"/>
    <mergeCell ref="I169:I170"/>
    <mergeCell ref="J169:J170"/>
    <mergeCell ref="A166:A170"/>
    <mergeCell ref="B166:B170"/>
    <mergeCell ref="C166:C170"/>
    <mergeCell ref="D166:D170"/>
    <mergeCell ref="E166:E170"/>
    <mergeCell ref="F166:F170"/>
    <mergeCell ref="G171:G175"/>
    <mergeCell ref="H171:H172"/>
    <mergeCell ref="I171:I172"/>
    <mergeCell ref="J171:J172"/>
    <mergeCell ref="H174:H175"/>
    <mergeCell ref="I174:I175"/>
    <mergeCell ref="J174:J175"/>
    <mergeCell ref="A171:A175"/>
    <mergeCell ref="B171:B175"/>
    <mergeCell ref="C171:C175"/>
    <mergeCell ref="D171:D175"/>
    <mergeCell ref="E171:E175"/>
    <mergeCell ref="F171:F175"/>
    <mergeCell ref="J181:J182"/>
    <mergeCell ref="K181:K182"/>
    <mergeCell ref="L181:L182"/>
    <mergeCell ref="M181:M182"/>
    <mergeCell ref="E184:E185"/>
    <mergeCell ref="H184:H185"/>
    <mergeCell ref="I184:I185"/>
    <mergeCell ref="J184:J185"/>
    <mergeCell ref="A177:J177"/>
    <mergeCell ref="A181:A185"/>
    <mergeCell ref="B181:B185"/>
    <mergeCell ref="C181:C185"/>
    <mergeCell ref="D181:D185"/>
    <mergeCell ref="E181:E182"/>
    <mergeCell ref="F181:F185"/>
    <mergeCell ref="G181:G185"/>
    <mergeCell ref="H181:H182"/>
    <mergeCell ref="I181:I182"/>
    <mergeCell ref="G186:G190"/>
    <mergeCell ref="H186:H187"/>
    <mergeCell ref="I186:I187"/>
    <mergeCell ref="J186:J187"/>
    <mergeCell ref="E189:E190"/>
    <mergeCell ref="H189:H190"/>
    <mergeCell ref="I189:I190"/>
    <mergeCell ref="J189:J190"/>
    <mergeCell ref="A186:A190"/>
    <mergeCell ref="B186:B190"/>
    <mergeCell ref="C186:C190"/>
    <mergeCell ref="D186:D190"/>
    <mergeCell ref="E186:E187"/>
    <mergeCell ref="F186:F190"/>
    <mergeCell ref="H195:H196"/>
    <mergeCell ref="I195:I196"/>
    <mergeCell ref="J195:J196"/>
    <mergeCell ref="A199:A203"/>
    <mergeCell ref="B199:B203"/>
    <mergeCell ref="C199:C203"/>
    <mergeCell ref="D199:D203"/>
    <mergeCell ref="E199:E201"/>
    <mergeCell ref="F199:F203"/>
    <mergeCell ref="G199:G203"/>
    <mergeCell ref="A193:A196"/>
    <mergeCell ref="B193:B196"/>
    <mergeCell ref="C193:C196"/>
    <mergeCell ref="D193:D196"/>
    <mergeCell ref="F193:F196"/>
    <mergeCell ref="G193:G196"/>
    <mergeCell ref="A204:A208"/>
    <mergeCell ref="B204:B208"/>
    <mergeCell ref="C204:C208"/>
    <mergeCell ref="D204:D208"/>
    <mergeCell ref="E204:E206"/>
    <mergeCell ref="F204:F208"/>
    <mergeCell ref="H199:H201"/>
    <mergeCell ref="I199:I201"/>
    <mergeCell ref="J199:J201"/>
    <mergeCell ref="E202:E203"/>
    <mergeCell ref="H202:H203"/>
    <mergeCell ref="I202:I203"/>
    <mergeCell ref="J202:J203"/>
    <mergeCell ref="G204:G208"/>
    <mergeCell ref="H204:H206"/>
    <mergeCell ref="I204:I206"/>
    <mergeCell ref="J204:J206"/>
    <mergeCell ref="I223:I225"/>
    <mergeCell ref="J223:J225"/>
    <mergeCell ref="E226:E227"/>
    <mergeCell ref="H226:H227"/>
    <mergeCell ref="I226:I227"/>
    <mergeCell ref="J226:J227"/>
    <mergeCell ref="K204:K206"/>
    <mergeCell ref="E207:E208"/>
    <mergeCell ref="H207:H208"/>
    <mergeCell ref="I207:I208"/>
    <mergeCell ref="J207:J208"/>
    <mergeCell ref="G211:G215"/>
    <mergeCell ref="H211:H213"/>
    <mergeCell ref="I211:I213"/>
    <mergeCell ref="J211:J213"/>
    <mergeCell ref="E214:E215"/>
    <mergeCell ref="H214:H215"/>
    <mergeCell ref="I214:I215"/>
    <mergeCell ref="J214:J215"/>
    <mergeCell ref="A238:D238"/>
    <mergeCell ref="F238:J238"/>
    <mergeCell ref="B233:B237"/>
    <mergeCell ref="D233:D237"/>
    <mergeCell ref="E233:E237"/>
    <mergeCell ref="G233:G237"/>
    <mergeCell ref="H233:H237"/>
    <mergeCell ref="F228:F232"/>
    <mergeCell ref="G228:G232"/>
    <mergeCell ref="H228:H230"/>
    <mergeCell ref="I228:I230"/>
    <mergeCell ref="J228:J230"/>
    <mergeCell ref="E231:E232"/>
    <mergeCell ref="H231:H232"/>
    <mergeCell ref="I231:I232"/>
    <mergeCell ref="J231:J232"/>
    <mergeCell ref="C96:C98"/>
    <mergeCell ref="D96:D98"/>
    <mergeCell ref="F96:F98"/>
    <mergeCell ref="G96:G98"/>
    <mergeCell ref="A228:A231"/>
    <mergeCell ref="B228:B232"/>
    <mergeCell ref="C228:C231"/>
    <mergeCell ref="D228:D232"/>
    <mergeCell ref="E228:E230"/>
    <mergeCell ref="A211:A215"/>
    <mergeCell ref="B211:B215"/>
    <mergeCell ref="C211:C215"/>
    <mergeCell ref="D211:D215"/>
    <mergeCell ref="E211:E213"/>
    <mergeCell ref="F211:F215"/>
    <mergeCell ref="A218:J222"/>
    <mergeCell ref="A223:A227"/>
    <mergeCell ref="B223:B227"/>
    <mergeCell ref="C223:C227"/>
    <mergeCell ref="D223:D227"/>
    <mergeCell ref="E223:E225"/>
    <mergeCell ref="F223:F227"/>
    <mergeCell ref="G223:G227"/>
    <mergeCell ref="H223:H225"/>
  </mergeCells>
  <printOptions horizontalCentered="1"/>
  <pageMargins left="0.19652777777777777" right="0.19652777777777777" top="0.39305555555555555" bottom="0.39305555555555555" header="0.51181102362204722" footer="0.51181102362204722"/>
  <pageSetup paperSize="9" scale="10" firstPageNumber="0" orientation="landscape" horizontalDpi="300" verticalDpi="300" r:id="rId1"/>
  <headerFooter alignWithMargins="0"/>
  <rowBreaks count="1" manualBreakCount="1">
    <brk id="17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AA413"/>
  <sheetViews>
    <sheetView view="pageBreakPreview" zoomScale="75" zoomScaleSheetLayoutView="75" workbookViewId="0">
      <selection activeCellId="1" sqref="G19:G24 A1"/>
    </sheetView>
  </sheetViews>
  <sheetFormatPr defaultColWidth="9" defaultRowHeight="15.75"/>
  <cols>
    <col min="1" max="1" width="77" style="2" customWidth="1"/>
    <col min="2" max="2" width="44.7109375" style="2" customWidth="1"/>
    <col min="3" max="3" width="67.85546875" style="3" customWidth="1"/>
    <col min="4" max="4" width="29.42578125" style="2" customWidth="1"/>
    <col min="5" max="5" width="20.85546875" style="2" customWidth="1"/>
    <col min="6" max="6" width="27.42578125" style="2" customWidth="1"/>
    <col min="7" max="7" width="16.5703125" style="2" customWidth="1"/>
    <col min="8" max="8" width="14.140625" style="146" customWidth="1"/>
    <col min="9" max="9" width="17" style="6" customWidth="1"/>
    <col min="10" max="10" width="15.28515625" style="7" hidden="1" customWidth="1"/>
    <col min="11" max="11" width="17.5703125" style="8" hidden="1" customWidth="1"/>
    <col min="12" max="12" width="14.28515625" style="9" hidden="1" customWidth="1"/>
    <col min="13" max="13" width="18" style="10" hidden="1" customWidth="1"/>
    <col min="14" max="14" width="2.28515625" style="2" customWidth="1"/>
    <col min="15" max="15" width="15.28515625" style="3" customWidth="1"/>
    <col min="16" max="16" width="13.28515625" style="3" customWidth="1"/>
    <col min="17" max="16384" width="9" style="3"/>
  </cols>
  <sheetData>
    <row r="1" spans="1:15" s="12" customFormat="1" ht="31.5" customHeight="1"/>
    <row r="2" spans="1:15" s="12" customFormat="1" ht="31.5" customHeight="1"/>
    <row r="3" spans="1:15" s="12" customFormat="1">
      <c r="B3" s="147"/>
      <c r="C3" s="147"/>
      <c r="D3" s="147"/>
      <c r="E3" s="147"/>
      <c r="F3" s="147"/>
      <c r="G3" s="147"/>
      <c r="H3" s="147"/>
      <c r="I3" s="147"/>
      <c r="J3" s="14"/>
      <c r="K3" s="14"/>
      <c r="L3" s="14"/>
      <c r="M3" s="14"/>
      <c r="N3" s="15"/>
    </row>
    <row r="4" spans="1:15" s="12" customFormat="1" ht="24.75" customHeight="1">
      <c r="A4" s="451" t="s">
        <v>166</v>
      </c>
      <c r="B4" s="451"/>
      <c r="C4" s="451"/>
      <c r="D4" s="451"/>
      <c r="E4" s="451"/>
      <c r="F4" s="451"/>
      <c r="G4" s="451"/>
      <c r="H4" s="451"/>
      <c r="I4" s="451"/>
      <c r="J4" s="14"/>
      <c r="K4" s="14"/>
      <c r="L4" s="14"/>
      <c r="M4" s="14"/>
      <c r="N4" s="15"/>
    </row>
    <row r="5" spans="1:15" s="12" customFormat="1" ht="90.75" customHeight="1">
      <c r="A5" s="452"/>
      <c r="B5" s="452"/>
      <c r="C5" s="452"/>
      <c r="D5" s="452"/>
      <c r="E5" s="452"/>
      <c r="F5" s="452"/>
      <c r="G5" s="452"/>
      <c r="H5" s="452"/>
      <c r="I5" s="452"/>
      <c r="J5" s="131"/>
      <c r="K5" s="132"/>
      <c r="L5" s="133"/>
      <c r="M5" s="148"/>
      <c r="N5" s="15"/>
    </row>
    <row r="6" spans="1:15" s="12" customFormat="1" ht="52.5" customHeight="1">
      <c r="B6" s="149"/>
      <c r="C6" s="149"/>
      <c r="D6" s="149"/>
      <c r="E6" s="149"/>
      <c r="F6" s="149"/>
      <c r="G6" s="149"/>
      <c r="H6" s="149"/>
      <c r="I6" s="149"/>
      <c r="J6" s="150"/>
      <c r="K6" s="150"/>
      <c r="L6" s="150"/>
      <c r="M6" s="150"/>
      <c r="N6" s="87"/>
    </row>
    <row r="7" spans="1:15" s="12" customFormat="1" ht="52.5" customHeight="1">
      <c r="A7" s="420" t="s">
        <v>5</v>
      </c>
      <c r="B7" s="439" t="s">
        <v>6</v>
      </c>
      <c r="C7" s="420" t="s">
        <v>7</v>
      </c>
      <c r="D7" s="453" t="s">
        <v>8</v>
      </c>
      <c r="E7" s="453"/>
      <c r="F7" s="453"/>
      <c r="G7" s="453" t="s">
        <v>167</v>
      </c>
      <c r="H7" s="453" t="s">
        <v>10</v>
      </c>
      <c r="I7" s="453"/>
      <c r="J7" s="19" t="s">
        <v>11</v>
      </c>
      <c r="K7" s="20" t="s">
        <v>12</v>
      </c>
      <c r="L7" s="21"/>
      <c r="M7" s="22" t="s">
        <v>13</v>
      </c>
      <c r="N7" s="23"/>
    </row>
    <row r="8" spans="1:15" s="12" customFormat="1" ht="15" customHeight="1">
      <c r="A8" s="420"/>
      <c r="B8" s="420"/>
      <c r="C8" s="420"/>
      <c r="D8" s="420" t="s">
        <v>14</v>
      </c>
      <c r="E8" s="420"/>
      <c r="F8" s="420" t="s">
        <v>15</v>
      </c>
      <c r="G8" s="450" t="s">
        <v>16</v>
      </c>
      <c r="H8" s="450" t="s">
        <v>17</v>
      </c>
      <c r="I8" s="450" t="s">
        <v>18</v>
      </c>
      <c r="J8" s="24"/>
      <c r="K8" s="25"/>
      <c r="L8" s="26"/>
      <c r="M8" s="27"/>
      <c r="N8" s="23"/>
    </row>
    <row r="9" spans="1:15" s="31" customFormat="1" ht="95.25" customHeight="1">
      <c r="A9" s="420"/>
      <c r="B9" s="420"/>
      <c r="C9" s="420"/>
      <c r="D9" s="28" t="s">
        <v>16</v>
      </c>
      <c r="E9" s="28" t="s">
        <v>19</v>
      </c>
      <c r="F9" s="420"/>
      <c r="G9" s="450"/>
      <c r="H9" s="450"/>
      <c r="I9" s="450"/>
      <c r="J9" s="24"/>
      <c r="K9" s="25"/>
      <c r="L9" s="26"/>
      <c r="M9" s="27"/>
      <c r="N9" s="23"/>
      <c r="O9" s="151"/>
    </row>
    <row r="10" spans="1:15" s="31" customFormat="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4"/>
      <c r="K10" s="25"/>
      <c r="L10" s="26"/>
      <c r="M10" s="27"/>
      <c r="N10" s="29"/>
    </row>
    <row r="11" spans="1:15" s="31" customFormat="1" ht="15" customHeight="1">
      <c r="A11" s="410" t="s">
        <v>21</v>
      </c>
      <c r="B11" s="410"/>
      <c r="C11" s="411" t="s">
        <v>23</v>
      </c>
      <c r="D11" s="404" t="s">
        <v>24</v>
      </c>
      <c r="E11" s="435">
        <v>94604.4</v>
      </c>
      <c r="F11" s="406"/>
      <c r="G11" s="407" t="s">
        <v>26</v>
      </c>
      <c r="H11" s="407"/>
      <c r="I11" s="403"/>
      <c r="J11" s="33">
        <f t="shared" ref="J11:J15" si="0">J27+J39+J74+J91+J102+J165</f>
        <v>94604.4</v>
      </c>
      <c r="K11" s="33">
        <f t="shared" ref="K11:K15" si="1">K27+K39+K74+K91+K102+K165</f>
        <v>757014.1</v>
      </c>
      <c r="L11" s="33">
        <f t="shared" ref="L11:L15" si="2">L27+L39+L74+L91+L102+L165</f>
        <v>0</v>
      </c>
      <c r="M11" s="34">
        <f t="shared" ref="M11:M15" si="3">M27+M39+M74+M91+M102+M165</f>
        <v>107370</v>
      </c>
      <c r="N11" s="157"/>
    </row>
    <row r="12" spans="1:15" s="31" customFormat="1" ht="15" customHeight="1">
      <c r="A12" s="410"/>
      <c r="B12" s="410"/>
      <c r="C12" s="411"/>
      <c r="D12" s="404"/>
      <c r="E12" s="435">
        <v>0</v>
      </c>
      <c r="F12" s="406"/>
      <c r="G12" s="407" t="s">
        <v>27</v>
      </c>
      <c r="H12" s="407"/>
      <c r="I12" s="403"/>
      <c r="J12" s="33">
        <f t="shared" si="0"/>
        <v>0</v>
      </c>
      <c r="K12" s="33">
        <f t="shared" si="1"/>
        <v>0</v>
      </c>
      <c r="L12" s="33">
        <f t="shared" si="2"/>
        <v>0</v>
      </c>
      <c r="M12" s="34">
        <f t="shared" si="3"/>
        <v>0</v>
      </c>
      <c r="N12" s="157"/>
      <c r="O12" s="151"/>
    </row>
    <row r="13" spans="1:15" s="31" customFormat="1">
      <c r="A13" s="410"/>
      <c r="B13" s="410"/>
      <c r="C13" s="411"/>
      <c r="D13" s="152" t="s">
        <v>28</v>
      </c>
      <c r="E13" s="153">
        <v>50491.8</v>
      </c>
      <c r="F13" s="154"/>
      <c r="G13" s="155" t="s">
        <v>29</v>
      </c>
      <c r="H13" s="155"/>
      <c r="I13" s="156"/>
      <c r="J13" s="33">
        <f t="shared" si="0"/>
        <v>50491.8</v>
      </c>
      <c r="K13" s="33">
        <f t="shared" si="1"/>
        <v>353980.8</v>
      </c>
      <c r="L13" s="33">
        <f t="shared" si="2"/>
        <v>0</v>
      </c>
      <c r="M13" s="34">
        <f t="shared" si="3"/>
        <v>0</v>
      </c>
      <c r="N13" s="157"/>
    </row>
    <row r="14" spans="1:15" s="12" customFormat="1" ht="15.75" customHeight="1">
      <c r="A14" s="410"/>
      <c r="B14" s="410"/>
      <c r="C14" s="411"/>
      <c r="D14" s="404" t="s">
        <v>30</v>
      </c>
      <c r="E14" s="435">
        <v>44112.6</v>
      </c>
      <c r="F14" s="406"/>
      <c r="G14" s="407" t="s">
        <v>30</v>
      </c>
      <c r="H14" s="407"/>
      <c r="I14" s="403"/>
      <c r="J14" s="33">
        <f t="shared" si="0"/>
        <v>44112.6</v>
      </c>
      <c r="K14" s="33">
        <f t="shared" si="1"/>
        <v>403033.30000000005</v>
      </c>
      <c r="L14" s="33">
        <f t="shared" si="2"/>
        <v>0</v>
      </c>
      <c r="M14" s="34">
        <f t="shared" si="3"/>
        <v>107370</v>
      </c>
      <c r="N14" s="157"/>
    </row>
    <row r="15" spans="1:15" s="12" customFormat="1">
      <c r="A15" s="410"/>
      <c r="B15" s="410"/>
      <c r="C15" s="411"/>
      <c r="D15" s="404"/>
      <c r="E15" s="435">
        <v>0</v>
      </c>
      <c r="F15" s="406"/>
      <c r="G15" s="407" t="s">
        <v>31</v>
      </c>
      <c r="H15" s="407"/>
      <c r="I15" s="403"/>
      <c r="J15" s="33">
        <f t="shared" si="0"/>
        <v>0</v>
      </c>
      <c r="K15" s="33">
        <f t="shared" si="1"/>
        <v>0</v>
      </c>
      <c r="L15" s="33">
        <f t="shared" si="2"/>
        <v>0</v>
      </c>
      <c r="M15" s="34">
        <f t="shared" si="3"/>
        <v>0</v>
      </c>
      <c r="N15" s="157"/>
    </row>
    <row r="16" spans="1:15" s="12" customFormat="1" ht="15" customHeight="1">
      <c r="A16" s="417" t="s">
        <v>32</v>
      </c>
      <c r="B16" s="417"/>
      <c r="C16" s="418" t="s">
        <v>168</v>
      </c>
      <c r="D16" s="394" t="s">
        <v>24</v>
      </c>
      <c r="E16" s="394"/>
      <c r="F16" s="418"/>
      <c r="G16" s="392" t="s">
        <v>26</v>
      </c>
      <c r="H16" s="392"/>
      <c r="I16" s="393"/>
      <c r="J16" s="33"/>
      <c r="K16" s="40"/>
      <c r="L16" s="41"/>
      <c r="M16" s="42"/>
      <c r="N16" s="43"/>
    </row>
    <row r="17" spans="1:14" s="12" customFormat="1" ht="15" customHeight="1">
      <c r="A17" s="417"/>
      <c r="B17" s="417"/>
      <c r="C17" s="418"/>
      <c r="D17" s="394"/>
      <c r="E17" s="394"/>
      <c r="F17" s="418"/>
      <c r="G17" s="392" t="s">
        <v>27</v>
      </c>
      <c r="H17" s="392"/>
      <c r="I17" s="393"/>
      <c r="J17" s="33"/>
      <c r="K17" s="40"/>
      <c r="L17" s="41"/>
      <c r="M17" s="42"/>
      <c r="N17" s="43"/>
    </row>
    <row r="18" spans="1:14" s="12" customFormat="1">
      <c r="A18" s="417"/>
      <c r="B18" s="417"/>
      <c r="C18" s="418"/>
      <c r="D18" s="158" t="s">
        <v>28</v>
      </c>
      <c r="E18" s="158"/>
      <c r="F18" s="161"/>
      <c r="G18" s="159" t="s">
        <v>29</v>
      </c>
      <c r="H18" s="159"/>
      <c r="I18" s="160"/>
      <c r="J18" s="33"/>
      <c r="K18" s="40"/>
      <c r="L18" s="41"/>
      <c r="M18" s="42"/>
      <c r="N18" s="43"/>
    </row>
    <row r="19" spans="1:14" s="12" customFormat="1" ht="30" customHeight="1">
      <c r="A19" s="417"/>
      <c r="B19" s="417"/>
      <c r="C19" s="418"/>
      <c r="D19" s="394" t="s">
        <v>30</v>
      </c>
      <c r="E19" s="394"/>
      <c r="F19" s="396"/>
      <c r="G19" s="392" t="s">
        <v>30</v>
      </c>
      <c r="H19" s="392"/>
      <c r="I19" s="393"/>
      <c r="J19" s="33"/>
      <c r="K19" s="40"/>
      <c r="L19" s="41"/>
      <c r="M19" s="42"/>
      <c r="N19" s="43"/>
    </row>
    <row r="20" spans="1:14" s="12" customFormat="1">
      <c r="A20" s="417"/>
      <c r="B20" s="417"/>
      <c r="C20" s="418"/>
      <c r="D20" s="394"/>
      <c r="E20" s="394"/>
      <c r="F20" s="396"/>
      <c r="G20" s="392" t="s">
        <v>31</v>
      </c>
      <c r="H20" s="392"/>
      <c r="I20" s="393"/>
      <c r="J20" s="33"/>
      <c r="K20" s="40"/>
      <c r="L20" s="41"/>
      <c r="M20" s="42"/>
      <c r="N20" s="43"/>
    </row>
    <row r="21" spans="1:14" s="12" customFormat="1" ht="15" customHeight="1">
      <c r="A21" s="433" t="s">
        <v>35</v>
      </c>
      <c r="B21" s="433"/>
      <c r="C21" s="420" t="s">
        <v>169</v>
      </c>
      <c r="D21" s="394" t="s">
        <v>24</v>
      </c>
      <c r="E21" s="394"/>
      <c r="F21" s="396"/>
      <c r="G21" s="392" t="s">
        <v>26</v>
      </c>
      <c r="H21" s="392"/>
      <c r="I21" s="393"/>
      <c r="J21" s="33"/>
      <c r="K21" s="40"/>
      <c r="L21" s="41"/>
      <c r="M21" s="42"/>
      <c r="N21" s="44"/>
    </row>
    <row r="22" spans="1:14" s="12" customFormat="1" ht="15" customHeight="1">
      <c r="A22" s="433"/>
      <c r="B22" s="433"/>
      <c r="C22" s="420"/>
      <c r="D22" s="394"/>
      <c r="E22" s="394"/>
      <c r="F22" s="396"/>
      <c r="G22" s="392" t="s">
        <v>27</v>
      </c>
      <c r="H22" s="392"/>
      <c r="I22" s="393"/>
      <c r="J22" s="33"/>
      <c r="K22" s="40"/>
      <c r="L22" s="41"/>
      <c r="M22" s="42"/>
      <c r="N22" s="44"/>
    </row>
    <row r="23" spans="1:14" s="12" customFormat="1">
      <c r="A23" s="433"/>
      <c r="B23" s="433"/>
      <c r="C23" s="420"/>
      <c r="D23" s="158" t="s">
        <v>28</v>
      </c>
      <c r="E23" s="158"/>
      <c r="F23" s="161"/>
      <c r="G23" s="159" t="s">
        <v>29</v>
      </c>
      <c r="H23" s="159"/>
      <c r="I23" s="160"/>
      <c r="J23" s="33"/>
      <c r="K23" s="40"/>
      <c r="L23" s="41"/>
      <c r="M23" s="42"/>
      <c r="N23" s="44"/>
    </row>
    <row r="24" spans="1:14" s="12" customFormat="1" ht="15" customHeight="1">
      <c r="A24" s="433"/>
      <c r="B24" s="433"/>
      <c r="C24" s="420"/>
      <c r="D24" s="394" t="s">
        <v>30</v>
      </c>
      <c r="E24" s="394"/>
      <c r="F24" s="396"/>
      <c r="G24" s="392" t="s">
        <v>30</v>
      </c>
      <c r="H24" s="392"/>
      <c r="I24" s="393"/>
      <c r="J24" s="33"/>
      <c r="K24" s="40"/>
      <c r="L24" s="41"/>
      <c r="M24" s="42"/>
      <c r="N24" s="44"/>
    </row>
    <row r="25" spans="1:14" s="12" customFormat="1" ht="15.75" customHeight="1">
      <c r="A25" s="433"/>
      <c r="B25" s="433"/>
      <c r="C25" s="420"/>
      <c r="D25" s="394"/>
      <c r="E25" s="394"/>
      <c r="F25" s="396"/>
      <c r="G25" s="392" t="s">
        <v>31</v>
      </c>
      <c r="H25" s="392"/>
      <c r="I25" s="393"/>
      <c r="J25" s="33"/>
      <c r="K25" s="40"/>
      <c r="L25" s="41"/>
      <c r="M25" s="42"/>
      <c r="N25" s="44"/>
    </row>
    <row r="26" spans="1:14" s="12" customFormat="1" ht="95.25" customHeight="1">
      <c r="A26" s="162" t="s">
        <v>38</v>
      </c>
      <c r="B26" s="162"/>
      <c r="C26" s="163" t="s">
        <v>169</v>
      </c>
      <c r="D26" s="28" t="s">
        <v>25</v>
      </c>
      <c r="E26" s="28" t="s">
        <v>25</v>
      </c>
      <c r="F26" s="28" t="s">
        <v>25</v>
      </c>
      <c r="G26" s="28" t="s">
        <v>25</v>
      </c>
      <c r="H26" s="28" t="s">
        <v>25</v>
      </c>
      <c r="I26" s="164" t="s">
        <v>25</v>
      </c>
      <c r="J26" s="24"/>
      <c r="K26" s="25"/>
      <c r="L26" s="26"/>
      <c r="M26" s="27"/>
      <c r="N26" s="47"/>
    </row>
    <row r="27" spans="1:14" s="12" customFormat="1" ht="15" customHeight="1">
      <c r="A27" s="417" t="s">
        <v>40</v>
      </c>
      <c r="B27" s="417"/>
      <c r="C27" s="418" t="s">
        <v>169</v>
      </c>
      <c r="D27" s="394" t="s">
        <v>24</v>
      </c>
      <c r="E27" s="394"/>
      <c r="F27" s="396"/>
      <c r="G27" s="392" t="s">
        <v>26</v>
      </c>
      <c r="H27" s="392"/>
      <c r="I27" s="393"/>
      <c r="J27" s="33">
        <f>J28+J29+J30+J31</f>
        <v>0</v>
      </c>
      <c r="K27" s="40">
        <f>K28+K29+K30+K31</f>
        <v>0</v>
      </c>
      <c r="L27" s="41">
        <f>L28+L29+L30+L31</f>
        <v>0</v>
      </c>
      <c r="M27" s="48">
        <f>M28+M29+M30+M31</f>
        <v>0</v>
      </c>
      <c r="N27" s="43"/>
    </row>
    <row r="28" spans="1:14" s="12" customFormat="1" ht="34.5" customHeight="1">
      <c r="A28" s="417"/>
      <c r="B28" s="417"/>
      <c r="C28" s="418"/>
      <c r="D28" s="394"/>
      <c r="E28" s="394"/>
      <c r="F28" s="396"/>
      <c r="G28" s="392" t="s">
        <v>27</v>
      </c>
      <c r="H28" s="392"/>
      <c r="I28" s="393"/>
      <c r="J28" s="33"/>
      <c r="K28" s="40"/>
      <c r="L28" s="41"/>
      <c r="M28" s="42"/>
      <c r="N28" s="43"/>
    </row>
    <row r="29" spans="1:14" s="12" customFormat="1">
      <c r="A29" s="417"/>
      <c r="B29" s="417"/>
      <c r="C29" s="418"/>
      <c r="D29" s="158" t="s">
        <v>28</v>
      </c>
      <c r="E29" s="158"/>
      <c r="F29" s="161"/>
      <c r="G29" s="159" t="s">
        <v>29</v>
      </c>
      <c r="H29" s="159"/>
      <c r="I29" s="160"/>
      <c r="J29" s="33"/>
      <c r="K29" s="40"/>
      <c r="L29" s="41"/>
      <c r="M29" s="42"/>
      <c r="N29" s="43"/>
    </row>
    <row r="30" spans="1:14" s="12" customFormat="1" ht="15.75" customHeight="1">
      <c r="A30" s="417"/>
      <c r="B30" s="417"/>
      <c r="C30" s="418"/>
      <c r="D30" s="394" t="s">
        <v>30</v>
      </c>
      <c r="E30" s="394"/>
      <c r="F30" s="396"/>
      <c r="G30" s="392" t="s">
        <v>30</v>
      </c>
      <c r="H30" s="392"/>
      <c r="I30" s="393"/>
      <c r="J30" s="33"/>
      <c r="K30" s="40"/>
      <c r="L30" s="41"/>
      <c r="M30" s="42"/>
      <c r="N30" s="43"/>
    </row>
    <row r="31" spans="1:14" s="12" customFormat="1">
      <c r="A31" s="417"/>
      <c r="B31" s="417"/>
      <c r="C31" s="418"/>
      <c r="D31" s="394"/>
      <c r="E31" s="394"/>
      <c r="F31" s="396"/>
      <c r="G31" s="392" t="s">
        <v>31</v>
      </c>
      <c r="H31" s="392"/>
      <c r="I31" s="393"/>
      <c r="J31" s="33"/>
      <c r="K31" s="40"/>
      <c r="L31" s="41"/>
      <c r="M31" s="42"/>
      <c r="N31" s="43"/>
    </row>
    <row r="32" spans="1:14" s="12" customFormat="1" ht="15" customHeight="1">
      <c r="A32" s="433" t="s">
        <v>42</v>
      </c>
      <c r="B32" s="433"/>
      <c r="C32" s="420" t="s">
        <v>169</v>
      </c>
      <c r="D32" s="394" t="s">
        <v>24</v>
      </c>
      <c r="E32" s="394"/>
      <c r="F32" s="396"/>
      <c r="G32" s="392" t="s">
        <v>26</v>
      </c>
      <c r="H32" s="392"/>
      <c r="I32" s="393"/>
      <c r="J32" s="33">
        <f>J33+J34+J35+J36</f>
        <v>0</v>
      </c>
      <c r="K32" s="40">
        <f>K33+K34+K35+K36</f>
        <v>0</v>
      </c>
      <c r="L32" s="41">
        <f>L33+L34+L35+L36</f>
        <v>0</v>
      </c>
      <c r="M32" s="48">
        <f>M33+M34+M35+M36</f>
        <v>0</v>
      </c>
      <c r="N32" s="44"/>
    </row>
    <row r="33" spans="1:16" s="12" customFormat="1" ht="15" customHeight="1">
      <c r="A33" s="433"/>
      <c r="B33" s="433"/>
      <c r="C33" s="420"/>
      <c r="D33" s="394"/>
      <c r="E33" s="394"/>
      <c r="F33" s="396"/>
      <c r="G33" s="392" t="s">
        <v>27</v>
      </c>
      <c r="H33" s="392"/>
      <c r="I33" s="393"/>
      <c r="J33" s="33"/>
      <c r="K33" s="40"/>
      <c r="L33" s="41"/>
      <c r="M33" s="42"/>
      <c r="N33" s="44"/>
    </row>
    <row r="34" spans="1:16" s="12" customFormat="1">
      <c r="A34" s="433"/>
      <c r="B34" s="433"/>
      <c r="C34" s="420"/>
      <c r="D34" s="158" t="s">
        <v>28</v>
      </c>
      <c r="E34" s="158"/>
      <c r="F34" s="161"/>
      <c r="G34" s="159" t="s">
        <v>29</v>
      </c>
      <c r="H34" s="159"/>
      <c r="I34" s="160"/>
      <c r="J34" s="33"/>
      <c r="K34" s="40"/>
      <c r="L34" s="41"/>
      <c r="M34" s="42"/>
      <c r="N34" s="44"/>
    </row>
    <row r="35" spans="1:16" s="12" customFormat="1" ht="15" customHeight="1">
      <c r="A35" s="433"/>
      <c r="B35" s="433"/>
      <c r="C35" s="420"/>
      <c r="D35" s="394" t="s">
        <v>30</v>
      </c>
      <c r="E35" s="394"/>
      <c r="F35" s="396"/>
      <c r="G35" s="392" t="s">
        <v>30</v>
      </c>
      <c r="H35" s="392"/>
      <c r="I35" s="393"/>
      <c r="J35" s="33"/>
      <c r="K35" s="40"/>
      <c r="L35" s="41"/>
      <c r="M35" s="42"/>
      <c r="N35" s="44"/>
    </row>
    <row r="36" spans="1:16" s="12" customFormat="1">
      <c r="A36" s="433"/>
      <c r="B36" s="433"/>
      <c r="C36" s="420"/>
      <c r="D36" s="394"/>
      <c r="E36" s="394"/>
      <c r="F36" s="396"/>
      <c r="G36" s="392" t="s">
        <v>31</v>
      </c>
      <c r="H36" s="392"/>
      <c r="I36" s="393"/>
      <c r="J36" s="33"/>
      <c r="K36" s="40"/>
      <c r="L36" s="41"/>
      <c r="M36" s="42"/>
      <c r="N36" s="44"/>
    </row>
    <row r="37" spans="1:16" s="12" customFormat="1" ht="72" customHeight="1">
      <c r="A37" s="162" t="s">
        <v>46</v>
      </c>
      <c r="B37" s="162"/>
      <c r="C37" s="165" t="s">
        <v>169</v>
      </c>
      <c r="D37" s="28" t="s">
        <v>25</v>
      </c>
      <c r="E37" s="28" t="s">
        <v>25</v>
      </c>
      <c r="F37" s="28" t="s">
        <v>25</v>
      </c>
      <c r="G37" s="115" t="s">
        <v>25</v>
      </c>
      <c r="H37" s="28" t="s">
        <v>25</v>
      </c>
      <c r="I37" s="164" t="s">
        <v>25</v>
      </c>
      <c r="J37" s="24"/>
      <c r="K37" s="25"/>
      <c r="L37" s="26"/>
      <c r="M37" s="27"/>
      <c r="N37" s="47"/>
      <c r="O37" s="61"/>
      <c r="P37" s="30"/>
    </row>
    <row r="38" spans="1:16" s="12" customFormat="1" ht="80.25" customHeight="1">
      <c r="A38" s="162" t="s">
        <v>170</v>
      </c>
      <c r="B38" s="162"/>
      <c r="C38" s="28" t="s">
        <v>171</v>
      </c>
      <c r="D38" s="28" t="s">
        <v>25</v>
      </c>
      <c r="E38" s="28" t="s">
        <v>25</v>
      </c>
      <c r="F38" s="28" t="s">
        <v>25</v>
      </c>
      <c r="G38" s="115" t="s">
        <v>25</v>
      </c>
      <c r="H38" s="28" t="s">
        <v>25</v>
      </c>
      <c r="I38" s="164" t="s">
        <v>25</v>
      </c>
      <c r="J38" s="24"/>
      <c r="K38" s="25"/>
      <c r="L38" s="26"/>
      <c r="M38" s="27"/>
      <c r="N38" s="47"/>
      <c r="P38" s="30"/>
    </row>
    <row r="39" spans="1:16" s="12" customFormat="1" ht="18.75" customHeight="1">
      <c r="A39" s="417" t="s">
        <v>49</v>
      </c>
      <c r="B39" s="417"/>
      <c r="C39" s="418" t="s">
        <v>168</v>
      </c>
      <c r="D39" s="394" t="s">
        <v>24</v>
      </c>
      <c r="E39" s="447">
        <v>43352.6</v>
      </c>
      <c r="F39" s="396"/>
      <c r="G39" s="392" t="s">
        <v>26</v>
      </c>
      <c r="H39" s="392"/>
      <c r="I39" s="429">
        <v>10136.89</v>
      </c>
      <c r="J39" s="33">
        <f>J40+J41+J42+J43</f>
        <v>43352.6</v>
      </c>
      <c r="K39" s="40">
        <f>K40+K41+K42+K43</f>
        <v>375052.2</v>
      </c>
      <c r="L39" s="41">
        <f>L40+L41+L42+L43</f>
        <v>0</v>
      </c>
      <c r="M39" s="48">
        <f>M40+M41+M42+M43</f>
        <v>0</v>
      </c>
      <c r="N39" s="43"/>
      <c r="P39" s="30"/>
    </row>
    <row r="40" spans="1:16" s="12" customFormat="1" ht="18.75" customHeight="1">
      <c r="A40" s="417"/>
      <c r="B40" s="417"/>
      <c r="C40" s="418"/>
      <c r="D40" s="394"/>
      <c r="E40" s="447"/>
      <c r="F40" s="396"/>
      <c r="G40" s="392" t="s">
        <v>27</v>
      </c>
      <c r="H40" s="392"/>
      <c r="I40" s="429"/>
      <c r="J40" s="33"/>
      <c r="K40" s="40"/>
      <c r="L40" s="41"/>
      <c r="M40" s="42"/>
      <c r="N40" s="43"/>
    </row>
    <row r="41" spans="1:16" s="12" customFormat="1" ht="18.75" customHeight="1">
      <c r="A41" s="417"/>
      <c r="B41" s="417"/>
      <c r="C41" s="418"/>
      <c r="D41" s="158" t="s">
        <v>28</v>
      </c>
      <c r="E41" s="167"/>
      <c r="F41" s="161"/>
      <c r="G41" s="159" t="s">
        <v>29</v>
      </c>
      <c r="H41" s="159"/>
      <c r="I41" s="166"/>
      <c r="J41" s="33"/>
      <c r="K41" s="40">
        <f>K46+K70</f>
        <v>14472.6</v>
      </c>
      <c r="L41" s="41"/>
      <c r="M41" s="42"/>
      <c r="N41" s="43"/>
    </row>
    <row r="42" spans="1:16" s="12" customFormat="1" ht="15.75" customHeight="1">
      <c r="A42" s="417"/>
      <c r="B42" s="417"/>
      <c r="C42" s="418"/>
      <c r="D42" s="394" t="s">
        <v>30</v>
      </c>
      <c r="E42" s="447">
        <v>43352.6</v>
      </c>
      <c r="F42" s="396"/>
      <c r="G42" s="392" t="s">
        <v>30</v>
      </c>
      <c r="H42" s="392"/>
      <c r="I42" s="429">
        <v>10136.89</v>
      </c>
      <c r="J42" s="33">
        <f>J47+J53+J59+J65+J71</f>
        <v>43352.6</v>
      </c>
      <c r="K42" s="40">
        <f>K47+K53+K59+K71</f>
        <v>360579.60000000003</v>
      </c>
      <c r="L42" s="41"/>
      <c r="M42" s="42"/>
      <c r="N42" s="43"/>
    </row>
    <row r="43" spans="1:16" s="12" customFormat="1">
      <c r="A43" s="417"/>
      <c r="B43" s="417"/>
      <c r="C43" s="418"/>
      <c r="D43" s="394"/>
      <c r="E43" s="447"/>
      <c r="F43" s="396"/>
      <c r="G43" s="392" t="s">
        <v>31</v>
      </c>
      <c r="H43" s="392"/>
      <c r="I43" s="429"/>
      <c r="J43" s="33"/>
      <c r="K43" s="40"/>
      <c r="L43" s="41"/>
      <c r="M43" s="42"/>
      <c r="N43" s="43"/>
    </row>
    <row r="44" spans="1:16" s="12" customFormat="1" ht="15" customHeight="1">
      <c r="A44" s="433" t="s">
        <v>51</v>
      </c>
      <c r="B44" s="433"/>
      <c r="C44" s="420" t="s">
        <v>169</v>
      </c>
      <c r="D44" s="394" t="s">
        <v>24</v>
      </c>
      <c r="E44" s="447">
        <v>41683</v>
      </c>
      <c r="F44" s="396"/>
      <c r="G44" s="392" t="s">
        <v>26</v>
      </c>
      <c r="H44" s="392"/>
      <c r="I44" s="393"/>
      <c r="J44" s="33">
        <f>J46+J47+J48+J49</f>
        <v>41683</v>
      </c>
      <c r="K44" s="40">
        <f>K46+K47+K48+K49</f>
        <v>356363.9</v>
      </c>
      <c r="L44" s="41">
        <f>L46+L47+L48+L49</f>
        <v>0</v>
      </c>
      <c r="M44" s="48">
        <f>M46+M47+M48+M49</f>
        <v>0</v>
      </c>
      <c r="N44" s="44"/>
    </row>
    <row r="45" spans="1:16" s="12" customFormat="1" ht="15" customHeight="1">
      <c r="A45" s="433"/>
      <c r="B45" s="433"/>
      <c r="C45" s="420"/>
      <c r="D45" s="394"/>
      <c r="E45" s="447"/>
      <c r="F45" s="396"/>
      <c r="G45" s="392" t="s">
        <v>27</v>
      </c>
      <c r="H45" s="392"/>
      <c r="I45" s="393"/>
      <c r="J45" s="33"/>
      <c r="K45" s="40">
        <v>0</v>
      </c>
      <c r="L45" s="41"/>
      <c r="M45" s="42"/>
      <c r="N45" s="44"/>
    </row>
    <row r="46" spans="1:16" s="12" customFormat="1">
      <c r="A46" s="433"/>
      <c r="B46" s="433"/>
      <c r="C46" s="420"/>
      <c r="D46" s="158" t="s">
        <v>28</v>
      </c>
      <c r="E46" s="168"/>
      <c r="F46" s="161"/>
      <c r="G46" s="159" t="s">
        <v>29</v>
      </c>
      <c r="H46" s="159"/>
      <c r="I46" s="160"/>
      <c r="J46" s="33"/>
      <c r="K46" s="40">
        <v>13913.7</v>
      </c>
      <c r="L46" s="41"/>
      <c r="M46" s="42"/>
      <c r="N46" s="44"/>
    </row>
    <row r="47" spans="1:16" s="12" customFormat="1" ht="15" customHeight="1">
      <c r="A47" s="433"/>
      <c r="B47" s="433"/>
      <c r="C47" s="420"/>
      <c r="D47" s="394" t="s">
        <v>30</v>
      </c>
      <c r="E47" s="449">
        <v>41683</v>
      </c>
      <c r="F47" s="396"/>
      <c r="G47" s="392" t="s">
        <v>30</v>
      </c>
      <c r="H47" s="392">
        <v>41682.99</v>
      </c>
      <c r="I47" s="429">
        <v>10136.89</v>
      </c>
      <c r="J47" s="33">
        <v>41683</v>
      </c>
      <c r="K47" s="40">
        <f>140.5+15300+55000+259646.2+12363.5</f>
        <v>342450.2</v>
      </c>
      <c r="L47" s="41"/>
      <c r="M47" s="42"/>
      <c r="N47" s="44"/>
    </row>
    <row r="48" spans="1:16" s="12" customFormat="1" ht="15.75" customHeight="1">
      <c r="A48" s="433"/>
      <c r="B48" s="433"/>
      <c r="C48" s="420"/>
      <c r="D48" s="394"/>
      <c r="E48" s="449"/>
      <c r="F48" s="396"/>
      <c r="G48" s="392" t="s">
        <v>31</v>
      </c>
      <c r="H48" s="392"/>
      <c r="I48" s="429"/>
      <c r="J48" s="33"/>
      <c r="K48" s="40"/>
      <c r="L48" s="41"/>
      <c r="M48" s="42"/>
      <c r="N48" s="44"/>
    </row>
    <row r="49" spans="1:14" s="12" customFormat="1" ht="75.75" customHeight="1">
      <c r="A49" s="169" t="s">
        <v>58</v>
      </c>
      <c r="B49" s="169"/>
      <c r="C49" s="55" t="s">
        <v>169</v>
      </c>
      <c r="D49" s="115" t="s">
        <v>25</v>
      </c>
      <c r="E49" s="115"/>
      <c r="F49" s="115" t="s">
        <v>25</v>
      </c>
      <c r="G49" s="28" t="s">
        <v>25</v>
      </c>
      <c r="H49" s="28" t="s">
        <v>25</v>
      </c>
      <c r="I49" s="164" t="s">
        <v>25</v>
      </c>
      <c r="J49" s="24"/>
      <c r="K49" s="25"/>
      <c r="L49" s="26"/>
      <c r="M49" s="27"/>
      <c r="N49" s="47"/>
    </row>
    <row r="50" spans="1:14" s="12" customFormat="1" ht="15" customHeight="1">
      <c r="A50" s="414" t="s">
        <v>56</v>
      </c>
      <c r="B50" s="414"/>
      <c r="C50" s="401" t="s">
        <v>169</v>
      </c>
      <c r="D50" s="394" t="s">
        <v>24</v>
      </c>
      <c r="E50" s="447">
        <v>1669.6</v>
      </c>
      <c r="F50" s="396"/>
      <c r="G50" s="392" t="s">
        <v>26</v>
      </c>
      <c r="H50" s="392"/>
      <c r="I50" s="393"/>
      <c r="J50" s="33">
        <f>J51+J52+J53+J54</f>
        <v>1669.6</v>
      </c>
      <c r="K50" s="40">
        <f>K51+K52+K53+K54</f>
        <v>12000</v>
      </c>
      <c r="L50" s="41">
        <f>L51+L52+L53+L54</f>
        <v>0</v>
      </c>
      <c r="M50" s="48">
        <f>M51+M52+M53+M54</f>
        <v>0</v>
      </c>
      <c r="N50" s="44"/>
    </row>
    <row r="51" spans="1:14" s="12" customFormat="1" ht="15" customHeight="1">
      <c r="A51" s="414"/>
      <c r="B51" s="414"/>
      <c r="C51" s="401"/>
      <c r="D51" s="394"/>
      <c r="E51" s="447">
        <v>1669.6</v>
      </c>
      <c r="F51" s="396"/>
      <c r="G51" s="392" t="s">
        <v>27</v>
      </c>
      <c r="H51" s="392"/>
      <c r="I51" s="393"/>
      <c r="J51" s="33"/>
      <c r="K51" s="40"/>
      <c r="L51" s="41"/>
      <c r="M51" s="42"/>
      <c r="N51" s="44"/>
    </row>
    <row r="52" spans="1:14" s="12" customFormat="1">
      <c r="A52" s="414"/>
      <c r="B52" s="414"/>
      <c r="C52" s="401"/>
      <c r="D52" s="158" t="s">
        <v>28</v>
      </c>
      <c r="E52" s="168"/>
      <c r="F52" s="161"/>
      <c r="G52" s="159" t="s">
        <v>29</v>
      </c>
      <c r="H52" s="159"/>
      <c r="I52" s="160"/>
      <c r="J52" s="33"/>
      <c r="K52" s="40"/>
      <c r="L52" s="41">
        <v>0</v>
      </c>
      <c r="M52" s="42"/>
      <c r="N52" s="44"/>
    </row>
    <row r="53" spans="1:14" s="12" customFormat="1" ht="15" customHeight="1">
      <c r="A53" s="414"/>
      <c r="B53" s="414"/>
      <c r="C53" s="401"/>
      <c r="D53" s="394" t="s">
        <v>30</v>
      </c>
      <c r="E53" s="447">
        <v>1669.6</v>
      </c>
      <c r="F53" s="396"/>
      <c r="G53" s="392" t="s">
        <v>30</v>
      </c>
      <c r="H53" s="392"/>
      <c r="I53" s="393"/>
      <c r="J53" s="33">
        <v>1669.6</v>
      </c>
      <c r="K53" s="40">
        <v>12000</v>
      </c>
      <c r="L53" s="41">
        <v>0</v>
      </c>
      <c r="M53" s="42"/>
      <c r="N53" s="44"/>
    </row>
    <row r="54" spans="1:14" s="12" customFormat="1" ht="15.75" customHeight="1">
      <c r="A54" s="414"/>
      <c r="B54" s="414"/>
      <c r="C54" s="401"/>
      <c r="D54" s="394"/>
      <c r="E54" s="447">
        <v>1669.6</v>
      </c>
      <c r="F54" s="396"/>
      <c r="G54" s="392" t="s">
        <v>31</v>
      </c>
      <c r="H54" s="392"/>
      <c r="I54" s="393"/>
      <c r="J54" s="33"/>
      <c r="K54" s="40"/>
      <c r="L54" s="41"/>
      <c r="M54" s="42"/>
      <c r="N54" s="44"/>
    </row>
    <row r="55" spans="1:14" s="12" customFormat="1" ht="91.5" customHeight="1">
      <c r="A55" s="169" t="s">
        <v>172</v>
      </c>
      <c r="B55" s="169"/>
      <c r="C55" s="55" t="s">
        <v>169</v>
      </c>
      <c r="D55" s="115" t="s">
        <v>25</v>
      </c>
      <c r="E55" s="115" t="s">
        <v>25</v>
      </c>
      <c r="F55" s="115" t="s">
        <v>25</v>
      </c>
      <c r="G55" s="28" t="s">
        <v>25</v>
      </c>
      <c r="H55" s="28" t="s">
        <v>25</v>
      </c>
      <c r="I55" s="164" t="s">
        <v>25</v>
      </c>
      <c r="J55" s="24"/>
      <c r="K55" s="25"/>
      <c r="L55" s="26"/>
      <c r="M55" s="27"/>
      <c r="N55" s="47"/>
    </row>
    <row r="56" spans="1:14" s="12" customFormat="1" ht="15" customHeight="1">
      <c r="A56" s="414" t="s">
        <v>60</v>
      </c>
      <c r="B56" s="414"/>
      <c r="C56" s="401" t="s">
        <v>171</v>
      </c>
      <c r="D56" s="394" t="s">
        <v>24</v>
      </c>
      <c r="E56" s="394"/>
      <c r="F56" s="396"/>
      <c r="G56" s="392" t="s">
        <v>26</v>
      </c>
      <c r="H56" s="392"/>
      <c r="I56" s="393"/>
      <c r="J56" s="33">
        <f>J57+J58+J59+J60</f>
        <v>0</v>
      </c>
      <c r="K56" s="40">
        <f>K57+K58+K59+K60</f>
        <v>4000</v>
      </c>
      <c r="L56" s="41">
        <f>L57+L58+L59+L60</f>
        <v>0</v>
      </c>
      <c r="M56" s="48">
        <f>M57+M58+M59+M60</f>
        <v>0</v>
      </c>
      <c r="N56" s="44"/>
    </row>
    <row r="57" spans="1:14" s="12" customFormat="1" ht="15" customHeight="1">
      <c r="A57" s="414"/>
      <c r="B57" s="414"/>
      <c r="C57" s="401"/>
      <c r="D57" s="394"/>
      <c r="E57" s="394"/>
      <c r="F57" s="396"/>
      <c r="G57" s="392" t="s">
        <v>27</v>
      </c>
      <c r="H57" s="392"/>
      <c r="I57" s="393"/>
      <c r="J57" s="33"/>
      <c r="K57" s="40"/>
      <c r="L57" s="41"/>
      <c r="M57" s="42"/>
      <c r="N57" s="44"/>
    </row>
    <row r="58" spans="1:14" s="12" customFormat="1">
      <c r="A58" s="414"/>
      <c r="B58" s="414"/>
      <c r="C58" s="401"/>
      <c r="D58" s="158" t="s">
        <v>28</v>
      </c>
      <c r="E58" s="158"/>
      <c r="F58" s="161"/>
      <c r="G58" s="159" t="s">
        <v>29</v>
      </c>
      <c r="H58" s="159"/>
      <c r="I58" s="160"/>
      <c r="J58" s="33"/>
      <c r="K58" s="40"/>
      <c r="L58" s="41">
        <v>0</v>
      </c>
      <c r="M58" s="42"/>
      <c r="N58" s="44"/>
    </row>
    <row r="59" spans="1:14" s="12" customFormat="1" ht="15" customHeight="1">
      <c r="A59" s="414"/>
      <c r="B59" s="414"/>
      <c r="C59" s="401"/>
      <c r="D59" s="394" t="s">
        <v>30</v>
      </c>
      <c r="E59" s="394"/>
      <c r="F59" s="396"/>
      <c r="G59" s="392" t="s">
        <v>30</v>
      </c>
      <c r="H59" s="392"/>
      <c r="I59" s="393"/>
      <c r="J59" s="33">
        <v>0</v>
      </c>
      <c r="K59" s="40">
        <v>4000</v>
      </c>
      <c r="L59" s="41"/>
      <c r="M59" s="42"/>
      <c r="N59" s="44"/>
    </row>
    <row r="60" spans="1:14" s="12" customFormat="1" ht="35.25" customHeight="1">
      <c r="A60" s="414"/>
      <c r="B60" s="414"/>
      <c r="C60" s="401"/>
      <c r="D60" s="394"/>
      <c r="E60" s="394"/>
      <c r="F60" s="396"/>
      <c r="G60" s="392" t="s">
        <v>31</v>
      </c>
      <c r="H60" s="392"/>
      <c r="I60" s="393"/>
      <c r="J60" s="33"/>
      <c r="K60" s="40"/>
      <c r="L60" s="41"/>
      <c r="M60" s="42"/>
      <c r="N60" s="44"/>
    </row>
    <row r="61" spans="1:14" s="12" customFormat="1" ht="69" customHeight="1">
      <c r="A61" s="169" t="s">
        <v>173</v>
      </c>
      <c r="B61" s="169"/>
      <c r="C61" s="55" t="s">
        <v>171</v>
      </c>
      <c r="D61" s="115" t="s">
        <v>25</v>
      </c>
      <c r="E61" s="115"/>
      <c r="F61" s="115" t="s">
        <v>25</v>
      </c>
      <c r="G61" s="28" t="s">
        <v>25</v>
      </c>
      <c r="H61" s="28" t="s">
        <v>25</v>
      </c>
      <c r="I61" s="164" t="s">
        <v>25</v>
      </c>
      <c r="J61" s="24"/>
      <c r="K61" s="25"/>
      <c r="L61" s="26"/>
      <c r="M61" s="27"/>
      <c r="N61" s="47"/>
    </row>
    <row r="62" spans="1:14" s="12" customFormat="1" ht="34.5" customHeight="1">
      <c r="A62" s="440" t="s">
        <v>65</v>
      </c>
      <c r="B62" s="440"/>
      <c r="C62" s="402" t="s">
        <v>66</v>
      </c>
      <c r="D62" s="394" t="s">
        <v>24</v>
      </c>
      <c r="E62" s="394"/>
      <c r="F62" s="396"/>
      <c r="G62" s="392" t="s">
        <v>26</v>
      </c>
      <c r="H62" s="392"/>
      <c r="I62" s="393"/>
      <c r="J62" s="33"/>
      <c r="K62" s="40"/>
      <c r="L62" s="41"/>
      <c r="M62" s="42"/>
      <c r="N62" s="44"/>
    </row>
    <row r="63" spans="1:14" s="12" customFormat="1" ht="36" hidden="1" customHeight="1">
      <c r="A63" s="440"/>
      <c r="B63" s="440"/>
      <c r="C63" s="402"/>
      <c r="D63" s="394"/>
      <c r="E63" s="394"/>
      <c r="F63" s="396"/>
      <c r="G63" s="392" t="s">
        <v>27</v>
      </c>
      <c r="H63" s="392"/>
      <c r="I63" s="393"/>
      <c r="J63" s="33"/>
      <c r="K63" s="40"/>
      <c r="L63" s="41"/>
      <c r="M63" s="42"/>
      <c r="N63" s="44"/>
    </row>
    <row r="64" spans="1:14" s="12" customFormat="1" ht="27.75" customHeight="1">
      <c r="A64" s="440"/>
      <c r="B64" s="440"/>
      <c r="C64" s="402"/>
      <c r="D64" s="158" t="s">
        <v>28</v>
      </c>
      <c r="E64" s="158"/>
      <c r="F64" s="161"/>
      <c r="G64" s="159" t="s">
        <v>29</v>
      </c>
      <c r="H64" s="159"/>
      <c r="I64" s="160"/>
      <c r="J64" s="33"/>
      <c r="K64" s="40"/>
      <c r="L64" s="41"/>
      <c r="M64" s="42"/>
      <c r="N64" s="44"/>
    </row>
    <row r="65" spans="1:16" s="12" customFormat="1" ht="23.25" customHeight="1">
      <c r="A65" s="440"/>
      <c r="B65" s="440"/>
      <c r="C65" s="402"/>
      <c r="D65" s="394" t="s">
        <v>30</v>
      </c>
      <c r="E65" s="394"/>
      <c r="F65" s="396"/>
      <c r="G65" s="392" t="s">
        <v>30</v>
      </c>
      <c r="H65" s="392"/>
      <c r="I65" s="393"/>
      <c r="J65" s="33">
        <v>0</v>
      </c>
      <c r="K65" s="40"/>
      <c r="L65" s="41">
        <v>0</v>
      </c>
      <c r="M65" s="42"/>
      <c r="N65" s="44"/>
    </row>
    <row r="66" spans="1:16" s="12" customFormat="1" ht="15.75" customHeight="1">
      <c r="A66" s="440"/>
      <c r="B66" s="440"/>
      <c r="C66" s="402"/>
      <c r="D66" s="394"/>
      <c r="E66" s="394"/>
      <c r="F66" s="396"/>
      <c r="G66" s="392" t="s">
        <v>31</v>
      </c>
      <c r="H66" s="392"/>
      <c r="I66" s="393"/>
      <c r="J66" s="33"/>
      <c r="K66" s="40"/>
      <c r="L66" s="41"/>
      <c r="M66" s="42"/>
      <c r="N66" s="44"/>
    </row>
    <row r="67" spans="1:16" s="12" customFormat="1" ht="60.75" customHeight="1">
      <c r="A67" s="70" t="s">
        <v>67</v>
      </c>
      <c r="B67" s="70"/>
      <c r="C67" s="59" t="s">
        <v>66</v>
      </c>
      <c r="D67" s="59" t="s">
        <v>25</v>
      </c>
      <c r="E67" s="55" t="s">
        <v>25</v>
      </c>
      <c r="F67" s="45" t="s">
        <v>25</v>
      </c>
      <c r="G67" s="45" t="s">
        <v>25</v>
      </c>
      <c r="H67" s="171" t="s">
        <v>25</v>
      </c>
      <c r="I67" s="46" t="s">
        <v>25</v>
      </c>
      <c r="J67" s="24"/>
      <c r="K67" s="25"/>
      <c r="L67" s="26"/>
      <c r="M67" s="27"/>
      <c r="N67" s="47"/>
    </row>
    <row r="68" spans="1:16" s="12" customFormat="1" ht="15" customHeight="1">
      <c r="A68" s="414" t="s">
        <v>69</v>
      </c>
      <c r="B68" s="414"/>
      <c r="C68" s="401" t="s">
        <v>171</v>
      </c>
      <c r="D68" s="394" t="s">
        <v>24</v>
      </c>
      <c r="E68" s="394"/>
      <c r="F68" s="396"/>
      <c r="G68" s="392" t="s">
        <v>26</v>
      </c>
      <c r="H68" s="392"/>
      <c r="I68" s="393"/>
      <c r="J68" s="33">
        <f>J69+J70+J71+J72</f>
        <v>0</v>
      </c>
      <c r="K68" s="40">
        <f>K69+K70+K71+K72</f>
        <v>2688.3</v>
      </c>
      <c r="L68" s="41">
        <f>L69+L70+L71+L72</f>
        <v>0</v>
      </c>
      <c r="M68" s="48">
        <f>M69+M70+M71+M72</f>
        <v>0</v>
      </c>
      <c r="N68" s="44"/>
    </row>
    <row r="69" spans="1:16" s="12" customFormat="1" ht="15" customHeight="1">
      <c r="A69" s="414"/>
      <c r="B69" s="414"/>
      <c r="C69" s="401"/>
      <c r="D69" s="394"/>
      <c r="E69" s="394"/>
      <c r="F69" s="396"/>
      <c r="G69" s="392" t="s">
        <v>27</v>
      </c>
      <c r="H69" s="392"/>
      <c r="I69" s="393"/>
      <c r="J69" s="33"/>
      <c r="K69" s="40">
        <v>0</v>
      </c>
      <c r="L69" s="41"/>
      <c r="M69" s="42"/>
      <c r="N69" s="44"/>
    </row>
    <row r="70" spans="1:16" s="12" customFormat="1">
      <c r="A70" s="414"/>
      <c r="B70" s="414"/>
      <c r="C70" s="401"/>
      <c r="D70" s="158" t="s">
        <v>28</v>
      </c>
      <c r="E70" s="158"/>
      <c r="F70" s="161"/>
      <c r="G70" s="159" t="s">
        <v>29</v>
      </c>
      <c r="H70" s="159"/>
      <c r="I70" s="160"/>
      <c r="J70" s="33"/>
      <c r="K70" s="40">
        <v>558.9</v>
      </c>
      <c r="L70" s="41">
        <v>0</v>
      </c>
      <c r="M70" s="42"/>
      <c r="N70" s="44"/>
    </row>
    <row r="71" spans="1:16" s="12" customFormat="1" ht="15" customHeight="1">
      <c r="A71" s="414"/>
      <c r="B71" s="414"/>
      <c r="C71" s="401"/>
      <c r="D71" s="394" t="s">
        <v>30</v>
      </c>
      <c r="E71" s="394"/>
      <c r="F71" s="396"/>
      <c r="G71" s="392" t="s">
        <v>30</v>
      </c>
      <c r="H71" s="392"/>
      <c r="I71" s="393"/>
      <c r="J71" s="33">
        <v>0</v>
      </c>
      <c r="K71" s="40">
        <f>600+1500+29.4</f>
        <v>2129.4</v>
      </c>
      <c r="L71" s="41"/>
      <c r="M71" s="42"/>
      <c r="N71" s="44"/>
    </row>
    <row r="72" spans="1:16" s="12" customFormat="1" ht="18.75" customHeight="1">
      <c r="A72" s="414"/>
      <c r="B72" s="414"/>
      <c r="C72" s="401"/>
      <c r="D72" s="394"/>
      <c r="E72" s="394"/>
      <c r="F72" s="396"/>
      <c r="G72" s="392" t="s">
        <v>31</v>
      </c>
      <c r="H72" s="392"/>
      <c r="I72" s="393"/>
      <c r="J72" s="33"/>
      <c r="K72" s="40"/>
      <c r="L72" s="41"/>
      <c r="M72" s="42"/>
      <c r="N72" s="44"/>
      <c r="O72" s="61"/>
      <c r="P72" s="30"/>
    </row>
    <row r="73" spans="1:16" s="12" customFormat="1" ht="81.75" customHeight="1">
      <c r="A73" s="169" t="s">
        <v>174</v>
      </c>
      <c r="B73" s="169"/>
      <c r="C73" s="55" t="s">
        <v>171</v>
      </c>
      <c r="D73" s="115" t="s">
        <v>25</v>
      </c>
      <c r="E73" s="115" t="s">
        <v>25</v>
      </c>
      <c r="F73" s="115" t="s">
        <v>25</v>
      </c>
      <c r="G73" s="28" t="s">
        <v>25</v>
      </c>
      <c r="H73" s="28" t="s">
        <v>25</v>
      </c>
      <c r="I73" s="164" t="s">
        <v>25</v>
      </c>
      <c r="J73" s="24"/>
      <c r="K73" s="25"/>
      <c r="L73" s="26"/>
      <c r="M73" s="27"/>
      <c r="N73" s="47"/>
      <c r="P73" s="30"/>
    </row>
    <row r="74" spans="1:16" s="12" customFormat="1" ht="18.75" customHeight="1">
      <c r="A74" s="417" t="s">
        <v>175</v>
      </c>
      <c r="B74" s="417"/>
      <c r="C74" s="418" t="s">
        <v>155</v>
      </c>
      <c r="D74" s="394" t="s">
        <v>24</v>
      </c>
      <c r="E74" s="447">
        <f>E76+E77</f>
        <v>51251.8</v>
      </c>
      <c r="F74" s="396"/>
      <c r="G74" s="392" t="s">
        <v>26</v>
      </c>
      <c r="H74" s="392"/>
      <c r="I74" s="393"/>
      <c r="J74" s="33">
        <f>J75+J76+J77+J78</f>
        <v>51251.8</v>
      </c>
      <c r="K74" s="40">
        <f>K75+K76+K77+K78</f>
        <v>362937.60000000003</v>
      </c>
      <c r="L74" s="41">
        <f>L75+L76+L77+L78</f>
        <v>0</v>
      </c>
      <c r="M74" s="48">
        <f>M75+M76+M77+M78</f>
        <v>0</v>
      </c>
      <c r="N74" s="43"/>
      <c r="P74" s="30"/>
    </row>
    <row r="75" spans="1:16" s="12" customFormat="1" ht="18.75" customHeight="1">
      <c r="A75" s="417"/>
      <c r="B75" s="417"/>
      <c r="C75" s="418"/>
      <c r="D75" s="394"/>
      <c r="E75" s="447"/>
      <c r="F75" s="396"/>
      <c r="G75" s="392" t="s">
        <v>27</v>
      </c>
      <c r="H75" s="392"/>
      <c r="I75" s="393"/>
      <c r="J75" s="33">
        <f t="shared" ref="J75:J78" si="4">J80+J86</f>
        <v>0</v>
      </c>
      <c r="K75" s="40">
        <f t="shared" ref="K75:K76" si="5">K80</f>
        <v>0</v>
      </c>
      <c r="L75" s="41">
        <f>L80+L86</f>
        <v>0</v>
      </c>
      <c r="M75" s="42"/>
      <c r="N75" s="43"/>
    </row>
    <row r="76" spans="1:16" s="12" customFormat="1" ht="18.75" customHeight="1">
      <c r="A76" s="417"/>
      <c r="B76" s="417"/>
      <c r="C76" s="418"/>
      <c r="D76" s="158" t="s">
        <v>28</v>
      </c>
      <c r="E76" s="32">
        <v>50491.8</v>
      </c>
      <c r="F76" s="161"/>
      <c r="G76" s="159" t="s">
        <v>29</v>
      </c>
      <c r="H76" s="159"/>
      <c r="I76" s="160"/>
      <c r="J76" s="33">
        <f t="shared" si="4"/>
        <v>50491.8</v>
      </c>
      <c r="K76" s="40">
        <f t="shared" si="5"/>
        <v>339508.2</v>
      </c>
      <c r="L76" s="41"/>
      <c r="M76" s="42"/>
      <c r="N76" s="43"/>
    </row>
    <row r="77" spans="1:16" s="12" customFormat="1" ht="15.75" customHeight="1">
      <c r="A77" s="417"/>
      <c r="B77" s="417"/>
      <c r="C77" s="418"/>
      <c r="D77" s="394" t="s">
        <v>30</v>
      </c>
      <c r="E77" s="449">
        <v>760</v>
      </c>
      <c r="F77" s="396"/>
      <c r="G77" s="392" t="s">
        <v>30</v>
      </c>
      <c r="H77" s="392"/>
      <c r="I77" s="393"/>
      <c r="J77" s="33">
        <f t="shared" si="4"/>
        <v>760</v>
      </c>
      <c r="K77" s="40">
        <f>K82+K88</f>
        <v>23429.4</v>
      </c>
      <c r="L77" s="41">
        <f t="shared" ref="L77:L78" si="6">L82+L88</f>
        <v>0</v>
      </c>
      <c r="M77" s="42"/>
      <c r="N77" s="43"/>
    </row>
    <row r="78" spans="1:16" s="12" customFormat="1">
      <c r="A78" s="417"/>
      <c r="B78" s="417"/>
      <c r="C78" s="418"/>
      <c r="D78" s="394"/>
      <c r="E78" s="449">
        <v>50491.8</v>
      </c>
      <c r="F78" s="396"/>
      <c r="G78" s="392" t="s">
        <v>31</v>
      </c>
      <c r="H78" s="392"/>
      <c r="I78" s="393"/>
      <c r="J78" s="33">
        <f t="shared" si="4"/>
        <v>0</v>
      </c>
      <c r="K78" s="40"/>
      <c r="L78" s="41">
        <f t="shared" si="6"/>
        <v>0</v>
      </c>
      <c r="M78" s="42"/>
      <c r="N78" s="43"/>
    </row>
    <row r="79" spans="1:16" s="12" customFormat="1" ht="15" customHeight="1">
      <c r="A79" s="414" t="s">
        <v>176</v>
      </c>
      <c r="B79" s="414"/>
      <c r="C79" s="401" t="s">
        <v>177</v>
      </c>
      <c r="D79" s="394" t="s">
        <v>24</v>
      </c>
      <c r="E79" s="448">
        <v>51251.8</v>
      </c>
      <c r="F79" s="396"/>
      <c r="G79" s="392" t="s">
        <v>26</v>
      </c>
      <c r="H79" s="392"/>
      <c r="I79" s="393"/>
      <c r="J79" s="33">
        <f>J80+J81+J82+J83</f>
        <v>51251.8</v>
      </c>
      <c r="K79" s="40">
        <f>K80+K81+K82+K83</f>
        <v>342937.60000000003</v>
      </c>
      <c r="L79" s="41">
        <f>L80+L81+L82+L83</f>
        <v>0</v>
      </c>
      <c r="M79" s="42">
        <f>M80+M81+M82+M83</f>
        <v>0</v>
      </c>
      <c r="N79" s="44"/>
    </row>
    <row r="80" spans="1:16" s="12" customFormat="1" ht="15" customHeight="1">
      <c r="A80" s="414"/>
      <c r="B80" s="414"/>
      <c r="C80" s="401"/>
      <c r="D80" s="394"/>
      <c r="E80" s="448"/>
      <c r="F80" s="396"/>
      <c r="G80" s="392" t="s">
        <v>27</v>
      </c>
      <c r="H80" s="392"/>
      <c r="I80" s="393"/>
      <c r="J80" s="33">
        <v>0</v>
      </c>
      <c r="K80" s="40">
        <v>0</v>
      </c>
      <c r="L80" s="41">
        <v>0</v>
      </c>
      <c r="M80" s="42"/>
      <c r="N80" s="44"/>
    </row>
    <row r="81" spans="1:16" s="12" customFormat="1">
      <c r="A81" s="414"/>
      <c r="B81" s="414"/>
      <c r="C81" s="401"/>
      <c r="D81" s="158" t="s">
        <v>28</v>
      </c>
      <c r="E81" s="93">
        <v>50491.8</v>
      </c>
      <c r="F81" s="161"/>
      <c r="G81" s="159" t="s">
        <v>29</v>
      </c>
      <c r="H81" s="159"/>
      <c r="I81" s="160"/>
      <c r="J81" s="33">
        <v>50491.8</v>
      </c>
      <c r="K81" s="40">
        <v>339508.2</v>
      </c>
      <c r="L81" s="41"/>
      <c r="M81" s="42"/>
      <c r="N81" s="44"/>
    </row>
    <row r="82" spans="1:16" s="12" customFormat="1" ht="15" customHeight="1">
      <c r="A82" s="414"/>
      <c r="B82" s="414"/>
      <c r="C82" s="401"/>
      <c r="D82" s="394" t="s">
        <v>30</v>
      </c>
      <c r="E82" s="447">
        <f>510+250</f>
        <v>760</v>
      </c>
      <c r="F82" s="396"/>
      <c r="G82" s="392" t="s">
        <v>30</v>
      </c>
      <c r="H82" s="392"/>
      <c r="I82" s="393"/>
      <c r="J82" s="33">
        <f>510+250</f>
        <v>760</v>
      </c>
      <c r="K82" s="40">
        <v>3429.4</v>
      </c>
      <c r="L82" s="41">
        <v>0</v>
      </c>
      <c r="M82" s="42"/>
      <c r="N82" s="44"/>
    </row>
    <row r="83" spans="1:16" s="12" customFormat="1" ht="15.75" customHeight="1">
      <c r="A83" s="414"/>
      <c r="B83" s="414"/>
      <c r="C83" s="401"/>
      <c r="D83" s="394"/>
      <c r="E83" s="447">
        <v>50491.8</v>
      </c>
      <c r="F83" s="396"/>
      <c r="G83" s="392" t="s">
        <v>31</v>
      </c>
      <c r="H83" s="392"/>
      <c r="I83" s="393"/>
      <c r="J83" s="33"/>
      <c r="K83" s="40"/>
      <c r="L83" s="41"/>
      <c r="M83" s="42"/>
      <c r="N83" s="44"/>
    </row>
    <row r="84" spans="1:16" s="12" customFormat="1" ht="81" customHeight="1">
      <c r="A84" s="169" t="s">
        <v>178</v>
      </c>
      <c r="B84" s="169"/>
      <c r="C84" s="55" t="s">
        <v>179</v>
      </c>
      <c r="D84" s="115" t="s">
        <v>25</v>
      </c>
      <c r="E84" s="115" t="s">
        <v>25</v>
      </c>
      <c r="F84" s="115" t="s">
        <v>25</v>
      </c>
      <c r="G84" s="28" t="s">
        <v>25</v>
      </c>
      <c r="H84" s="28" t="s">
        <v>25</v>
      </c>
      <c r="I84" s="164" t="s">
        <v>25</v>
      </c>
      <c r="J84" s="24"/>
      <c r="K84" s="25"/>
      <c r="L84" s="26"/>
      <c r="M84" s="27"/>
      <c r="N84" s="47"/>
    </row>
    <row r="85" spans="1:16" s="12" customFormat="1" ht="15" customHeight="1">
      <c r="A85" s="414" t="s">
        <v>180</v>
      </c>
      <c r="B85" s="414"/>
      <c r="C85" s="401" t="s">
        <v>179</v>
      </c>
      <c r="D85" s="394" t="s">
        <v>24</v>
      </c>
      <c r="E85" s="394"/>
      <c r="F85" s="396"/>
      <c r="G85" s="392" t="s">
        <v>26</v>
      </c>
      <c r="H85" s="392"/>
      <c r="I85" s="393"/>
      <c r="J85" s="33">
        <f>J88</f>
        <v>0</v>
      </c>
      <c r="K85" s="40">
        <f>K88</f>
        <v>20000</v>
      </c>
      <c r="L85" s="41">
        <f>L87+L88</f>
        <v>0</v>
      </c>
      <c r="M85" s="42"/>
      <c r="N85" s="44"/>
    </row>
    <row r="86" spans="1:16" s="12" customFormat="1" ht="15" customHeight="1">
      <c r="A86" s="414"/>
      <c r="B86" s="414"/>
      <c r="C86" s="401"/>
      <c r="D86" s="394"/>
      <c r="E86" s="394"/>
      <c r="F86" s="396"/>
      <c r="G86" s="392" t="s">
        <v>27</v>
      </c>
      <c r="H86" s="392"/>
      <c r="I86" s="393"/>
      <c r="J86" s="33"/>
      <c r="K86" s="40"/>
      <c r="L86" s="41"/>
      <c r="M86" s="42"/>
      <c r="N86" s="44"/>
    </row>
    <row r="87" spans="1:16" s="12" customFormat="1">
      <c r="A87" s="414"/>
      <c r="B87" s="414"/>
      <c r="C87" s="401"/>
      <c r="D87" s="158" t="s">
        <v>28</v>
      </c>
      <c r="E87" s="158"/>
      <c r="F87" s="161"/>
      <c r="G87" s="159" t="s">
        <v>29</v>
      </c>
      <c r="H87" s="159"/>
      <c r="I87" s="160"/>
      <c r="J87" s="33"/>
      <c r="K87" s="40"/>
      <c r="L87" s="41"/>
      <c r="M87" s="42"/>
      <c r="N87" s="44"/>
    </row>
    <row r="88" spans="1:16" s="12" customFormat="1" ht="15" customHeight="1">
      <c r="A88" s="414"/>
      <c r="B88" s="414"/>
      <c r="C88" s="401"/>
      <c r="D88" s="394" t="s">
        <v>30</v>
      </c>
      <c r="E88" s="394"/>
      <c r="F88" s="396"/>
      <c r="G88" s="392" t="s">
        <v>30</v>
      </c>
      <c r="H88" s="392"/>
      <c r="I88" s="393"/>
      <c r="J88" s="33">
        <v>0</v>
      </c>
      <c r="K88" s="40">
        <v>20000</v>
      </c>
      <c r="L88" s="41">
        <v>0</v>
      </c>
      <c r="M88" s="42"/>
      <c r="N88" s="44"/>
    </row>
    <row r="89" spans="1:16" s="12" customFormat="1" ht="15.75" customHeight="1">
      <c r="A89" s="414"/>
      <c r="B89" s="414"/>
      <c r="C89" s="401"/>
      <c r="D89" s="394"/>
      <c r="E89" s="394"/>
      <c r="F89" s="396"/>
      <c r="G89" s="392" t="s">
        <v>31</v>
      </c>
      <c r="H89" s="392"/>
      <c r="I89" s="393"/>
      <c r="J89" s="33"/>
      <c r="K89" s="40"/>
      <c r="L89" s="41"/>
      <c r="M89" s="42"/>
      <c r="N89" s="44"/>
      <c r="O89" s="61"/>
      <c r="P89" s="30"/>
    </row>
    <row r="90" spans="1:16" s="12" customFormat="1" ht="99" customHeight="1">
      <c r="A90" s="169" t="s">
        <v>181</v>
      </c>
      <c r="B90" s="169"/>
      <c r="C90" s="55" t="s">
        <v>179</v>
      </c>
      <c r="D90" s="115" t="s">
        <v>25</v>
      </c>
      <c r="E90" s="115" t="s">
        <v>25</v>
      </c>
      <c r="F90" s="115" t="s">
        <v>25</v>
      </c>
      <c r="G90" s="28" t="s">
        <v>25</v>
      </c>
      <c r="H90" s="28" t="s">
        <v>25</v>
      </c>
      <c r="I90" s="164" t="s">
        <v>25</v>
      </c>
      <c r="J90" s="24"/>
      <c r="K90" s="25"/>
      <c r="L90" s="26"/>
      <c r="M90" s="27"/>
      <c r="N90" s="47"/>
      <c r="P90" s="30"/>
    </row>
    <row r="91" spans="1:16" s="12" customFormat="1" ht="15" customHeight="1">
      <c r="A91" s="417" t="s">
        <v>83</v>
      </c>
      <c r="B91" s="417"/>
      <c r="C91" s="418" t="s">
        <v>182</v>
      </c>
      <c r="D91" s="394" t="s">
        <v>24</v>
      </c>
      <c r="E91" s="434"/>
      <c r="F91" s="396"/>
      <c r="G91" s="392" t="s">
        <v>26</v>
      </c>
      <c r="H91" s="392"/>
      <c r="I91" s="393"/>
      <c r="J91" s="66">
        <f>J92+J93+J94+J95</f>
        <v>0</v>
      </c>
      <c r="K91" s="67">
        <f>K92+K93+K94+K95</f>
        <v>9157.6</v>
      </c>
      <c r="L91" s="68">
        <f>L92+L93+L94+L95</f>
        <v>0</v>
      </c>
      <c r="M91" s="69">
        <f>M92+M93+M94+M95</f>
        <v>0</v>
      </c>
      <c r="N91" s="43"/>
      <c r="P91" s="30"/>
    </row>
    <row r="92" spans="1:16" s="12" customFormat="1" ht="15" customHeight="1">
      <c r="A92" s="417"/>
      <c r="B92" s="417"/>
      <c r="C92" s="418"/>
      <c r="D92" s="394"/>
      <c r="E92" s="434"/>
      <c r="F92" s="396"/>
      <c r="G92" s="392" t="s">
        <v>27</v>
      </c>
      <c r="H92" s="392"/>
      <c r="I92" s="393"/>
      <c r="J92" s="24">
        <v>0</v>
      </c>
      <c r="K92" s="40"/>
      <c r="L92" s="41">
        <v>0</v>
      </c>
      <c r="M92" s="42"/>
      <c r="N92" s="43"/>
    </row>
    <row r="93" spans="1:16" s="12" customFormat="1">
      <c r="A93" s="417"/>
      <c r="B93" s="417"/>
      <c r="C93" s="418"/>
      <c r="D93" s="394" t="s">
        <v>28</v>
      </c>
      <c r="E93" s="434"/>
      <c r="F93" s="396"/>
      <c r="G93" s="392" t="s">
        <v>29</v>
      </c>
      <c r="H93" s="392"/>
      <c r="I93" s="393"/>
      <c r="J93" s="24">
        <v>0</v>
      </c>
      <c r="K93" s="40"/>
      <c r="L93" s="41">
        <v>0</v>
      </c>
      <c r="M93" s="42"/>
      <c r="N93" s="43"/>
    </row>
    <row r="94" spans="1:16" s="12" customFormat="1" ht="15.75" customHeight="1">
      <c r="A94" s="417"/>
      <c r="B94" s="417"/>
      <c r="C94" s="418"/>
      <c r="D94" s="394" t="s">
        <v>30</v>
      </c>
      <c r="E94" s="432"/>
      <c r="F94" s="396"/>
      <c r="G94" s="392" t="s">
        <v>30</v>
      </c>
      <c r="H94" s="392"/>
      <c r="I94" s="393"/>
      <c r="J94" s="24">
        <v>0</v>
      </c>
      <c r="K94" s="40">
        <f>K99</f>
        <v>9157.6</v>
      </c>
      <c r="L94" s="41">
        <v>0</v>
      </c>
      <c r="M94" s="42"/>
      <c r="N94" s="43"/>
    </row>
    <row r="95" spans="1:16" s="12" customFormat="1">
      <c r="A95" s="417"/>
      <c r="B95" s="417"/>
      <c r="C95" s="418"/>
      <c r="D95" s="394"/>
      <c r="E95" s="432"/>
      <c r="F95" s="396"/>
      <c r="G95" s="392" t="s">
        <v>31</v>
      </c>
      <c r="H95" s="392"/>
      <c r="I95" s="393"/>
      <c r="J95" s="24">
        <f>J106</f>
        <v>0</v>
      </c>
      <c r="K95" s="40"/>
      <c r="L95" s="41">
        <v>0</v>
      </c>
      <c r="M95" s="42"/>
      <c r="N95" s="43"/>
    </row>
    <row r="96" spans="1:16" s="12" customFormat="1" ht="15" customHeight="1">
      <c r="A96" s="414" t="s">
        <v>86</v>
      </c>
      <c r="B96" s="414"/>
      <c r="C96" s="401" t="s">
        <v>171</v>
      </c>
      <c r="D96" s="394" t="s">
        <v>24</v>
      </c>
      <c r="E96" s="416"/>
      <c r="F96" s="396"/>
      <c r="G96" s="392" t="s">
        <v>26</v>
      </c>
      <c r="H96" s="392"/>
      <c r="I96" s="393"/>
      <c r="J96" s="66">
        <f>J97+J98+J99+J100</f>
        <v>0</v>
      </c>
      <c r="K96" s="67">
        <f>K97+K98+K99+K100</f>
        <v>9157.6</v>
      </c>
      <c r="L96" s="68">
        <f>L97+L98+L99+L100</f>
        <v>0</v>
      </c>
      <c r="M96" s="69">
        <f>M97+M98+M99+M100</f>
        <v>0</v>
      </c>
      <c r="N96" s="44"/>
    </row>
    <row r="97" spans="1:14" s="12" customFormat="1" ht="15" customHeight="1">
      <c r="A97" s="414"/>
      <c r="B97" s="414"/>
      <c r="C97" s="401"/>
      <c r="D97" s="394"/>
      <c r="E97" s="416"/>
      <c r="F97" s="396"/>
      <c r="G97" s="392" t="s">
        <v>27</v>
      </c>
      <c r="H97" s="392"/>
      <c r="I97" s="393"/>
      <c r="J97" s="33"/>
      <c r="K97" s="40"/>
      <c r="L97" s="41"/>
      <c r="M97" s="42"/>
      <c r="N97" s="44"/>
    </row>
    <row r="98" spans="1:14" s="12" customFormat="1">
      <c r="A98" s="414"/>
      <c r="B98" s="414"/>
      <c r="C98" s="401"/>
      <c r="D98" s="158" t="s">
        <v>28</v>
      </c>
      <c r="E98" s="158"/>
      <c r="F98" s="161"/>
      <c r="G98" s="159" t="s">
        <v>29</v>
      </c>
      <c r="H98" s="159"/>
      <c r="I98" s="160"/>
      <c r="J98" s="33"/>
      <c r="K98" s="40"/>
      <c r="L98" s="41">
        <v>0</v>
      </c>
      <c r="M98" s="42"/>
      <c r="N98" s="44"/>
    </row>
    <row r="99" spans="1:14" s="12" customFormat="1" ht="15" customHeight="1">
      <c r="A99" s="414"/>
      <c r="B99" s="414"/>
      <c r="C99" s="401"/>
      <c r="D99" s="394" t="s">
        <v>30</v>
      </c>
      <c r="E99" s="394"/>
      <c r="F99" s="396"/>
      <c r="G99" s="392" t="s">
        <v>30</v>
      </c>
      <c r="H99" s="392"/>
      <c r="I99" s="393"/>
      <c r="J99" s="33">
        <v>0</v>
      </c>
      <c r="K99" s="40">
        <v>9157.6</v>
      </c>
      <c r="L99" s="41">
        <v>0</v>
      </c>
      <c r="M99" s="42"/>
      <c r="N99" s="44"/>
    </row>
    <row r="100" spans="1:14" s="12" customFormat="1" ht="15.75" customHeight="1">
      <c r="A100" s="414"/>
      <c r="B100" s="414"/>
      <c r="C100" s="401"/>
      <c r="D100" s="394"/>
      <c r="E100" s="394"/>
      <c r="F100" s="396"/>
      <c r="G100" s="392" t="s">
        <v>31</v>
      </c>
      <c r="H100" s="392"/>
      <c r="I100" s="393"/>
      <c r="J100" s="33"/>
      <c r="K100" s="40"/>
      <c r="L100" s="41"/>
      <c r="M100" s="42"/>
      <c r="N100" s="44"/>
    </row>
    <row r="101" spans="1:14" s="12" customFormat="1" ht="78.75">
      <c r="A101" s="169" t="s">
        <v>183</v>
      </c>
      <c r="B101" s="169"/>
      <c r="C101" s="55" t="s">
        <v>171</v>
      </c>
      <c r="D101" s="115" t="s">
        <v>25</v>
      </c>
      <c r="E101" s="115" t="s">
        <v>25</v>
      </c>
      <c r="F101" s="115" t="s">
        <v>25</v>
      </c>
      <c r="G101" s="28" t="s">
        <v>25</v>
      </c>
      <c r="H101" s="28" t="s">
        <v>25</v>
      </c>
      <c r="I101" s="164" t="s">
        <v>25</v>
      </c>
      <c r="J101" s="24"/>
      <c r="K101" s="25"/>
      <c r="L101" s="26"/>
      <c r="M101" s="27"/>
      <c r="N101" s="47"/>
    </row>
    <row r="102" spans="1:14" s="12" customFormat="1" ht="15" customHeight="1">
      <c r="A102" s="417" t="s">
        <v>90</v>
      </c>
      <c r="B102" s="417"/>
      <c r="C102" s="418" t="s">
        <v>184</v>
      </c>
      <c r="D102" s="394" t="s">
        <v>24</v>
      </c>
      <c r="E102" s="395"/>
      <c r="F102" s="396"/>
      <c r="G102" s="392" t="s">
        <v>26</v>
      </c>
      <c r="H102" s="392"/>
      <c r="I102" s="393"/>
      <c r="J102" s="66">
        <f>J103+J104+J105+J106</f>
        <v>0</v>
      </c>
      <c r="K102" s="67">
        <f>K103+K104+K105+K106</f>
        <v>9866.7000000000007</v>
      </c>
      <c r="L102" s="68">
        <f>L103+L104+L105+L106</f>
        <v>0</v>
      </c>
      <c r="M102" s="69">
        <f>M103+M104+M105+M106</f>
        <v>107370</v>
      </c>
      <c r="N102" s="43"/>
    </row>
    <row r="103" spans="1:14" s="12" customFormat="1" ht="17.25" customHeight="1">
      <c r="A103" s="417"/>
      <c r="B103" s="417"/>
      <c r="C103" s="418"/>
      <c r="D103" s="394"/>
      <c r="E103" s="395"/>
      <c r="F103" s="396"/>
      <c r="G103" s="392" t="s">
        <v>27</v>
      </c>
      <c r="H103" s="392"/>
      <c r="I103" s="393"/>
      <c r="J103" s="33"/>
      <c r="K103" s="40"/>
      <c r="L103" s="41"/>
      <c r="M103" s="42"/>
      <c r="N103" s="43"/>
    </row>
    <row r="104" spans="1:14" s="12" customFormat="1">
      <c r="A104" s="417"/>
      <c r="B104" s="417"/>
      <c r="C104" s="418"/>
      <c r="D104" s="394" t="s">
        <v>28</v>
      </c>
      <c r="E104" s="395"/>
      <c r="F104" s="396"/>
      <c r="G104" s="392" t="s">
        <v>29</v>
      </c>
      <c r="H104" s="392"/>
      <c r="I104" s="393"/>
      <c r="J104" s="33"/>
      <c r="K104" s="40"/>
      <c r="L104" s="41"/>
      <c r="M104" s="42">
        <v>0</v>
      </c>
      <c r="N104" s="43"/>
    </row>
    <row r="105" spans="1:14" s="78" customFormat="1" ht="15.75" customHeight="1">
      <c r="A105" s="417"/>
      <c r="B105" s="417"/>
      <c r="C105" s="418"/>
      <c r="D105" s="394" t="s">
        <v>30</v>
      </c>
      <c r="E105" s="446"/>
      <c r="F105" s="396"/>
      <c r="G105" s="392" t="s">
        <v>30</v>
      </c>
      <c r="H105" s="392"/>
      <c r="I105" s="393"/>
      <c r="J105" s="174">
        <f>J110+J116+J122+J132+J138+J144+J150+J156</f>
        <v>0</v>
      </c>
      <c r="K105" s="40">
        <f>K110+K116+K122+K132+K138+K144+K150+K156+K162</f>
        <v>9866.7000000000007</v>
      </c>
      <c r="L105" s="41">
        <f>L110+L116+L122+L132+L138+L144+L150+L156</f>
        <v>0</v>
      </c>
      <c r="M105" s="42">
        <f>M110+M116+M122+M132+M138+M144+M150+M156</f>
        <v>107370</v>
      </c>
      <c r="N105" s="43"/>
    </row>
    <row r="106" spans="1:14" s="78" customFormat="1">
      <c r="A106" s="417"/>
      <c r="B106" s="417"/>
      <c r="C106" s="418"/>
      <c r="D106" s="394"/>
      <c r="E106" s="446"/>
      <c r="F106" s="396"/>
      <c r="G106" s="392" t="s">
        <v>31</v>
      </c>
      <c r="H106" s="392"/>
      <c r="I106" s="393"/>
      <c r="J106" s="33"/>
      <c r="K106" s="40"/>
      <c r="L106" s="41"/>
      <c r="M106" s="42"/>
      <c r="N106" s="43"/>
    </row>
    <row r="107" spans="1:14" s="78" customFormat="1" ht="15" customHeight="1">
      <c r="A107" s="438" t="s">
        <v>185</v>
      </c>
      <c r="B107" s="438"/>
      <c r="C107" s="439" t="s">
        <v>186</v>
      </c>
      <c r="D107" s="394" t="s">
        <v>24</v>
      </c>
      <c r="E107" s="394"/>
      <c r="F107" s="396"/>
      <c r="G107" s="392" t="s">
        <v>26</v>
      </c>
      <c r="H107" s="392"/>
      <c r="I107" s="393"/>
      <c r="J107" s="74"/>
      <c r="K107" s="75"/>
      <c r="L107" s="76"/>
      <c r="M107" s="77"/>
      <c r="N107" s="176"/>
    </row>
    <row r="108" spans="1:14" s="78" customFormat="1" ht="15" customHeight="1">
      <c r="A108" s="438"/>
      <c r="B108" s="438"/>
      <c r="C108" s="439"/>
      <c r="D108" s="394"/>
      <c r="E108" s="394"/>
      <c r="F108" s="396"/>
      <c r="G108" s="392" t="s">
        <v>27</v>
      </c>
      <c r="H108" s="392"/>
      <c r="I108" s="393"/>
      <c r="J108" s="74"/>
      <c r="K108" s="75"/>
      <c r="L108" s="76"/>
      <c r="M108" s="69"/>
    </row>
    <row r="109" spans="1:14" s="78" customFormat="1">
      <c r="A109" s="438"/>
      <c r="B109" s="438"/>
      <c r="C109" s="439"/>
      <c r="D109" s="158" t="s">
        <v>28</v>
      </c>
      <c r="E109" s="158"/>
      <c r="F109" s="161"/>
      <c r="G109" s="159" t="s">
        <v>29</v>
      </c>
      <c r="H109" s="159"/>
      <c r="I109" s="160"/>
      <c r="J109" s="74"/>
      <c r="K109" s="75"/>
      <c r="L109" s="76"/>
      <c r="M109" s="69"/>
    </row>
    <row r="110" spans="1:14" s="78" customFormat="1" ht="15" customHeight="1">
      <c r="A110" s="438"/>
      <c r="B110" s="438"/>
      <c r="C110" s="439"/>
      <c r="D110" s="394" t="s">
        <v>30</v>
      </c>
      <c r="E110" s="394"/>
      <c r="F110" s="396"/>
      <c r="G110" s="392" t="s">
        <v>30</v>
      </c>
      <c r="H110" s="392"/>
      <c r="I110" s="393"/>
      <c r="J110" s="74"/>
      <c r="K110" s="75"/>
      <c r="L110" s="76"/>
      <c r="M110" s="69">
        <v>6000</v>
      </c>
    </row>
    <row r="111" spans="1:14" s="78" customFormat="1" ht="15.75" customHeight="1">
      <c r="A111" s="438"/>
      <c r="B111" s="438"/>
      <c r="C111" s="439"/>
      <c r="D111" s="394"/>
      <c r="E111" s="394"/>
      <c r="F111" s="396"/>
      <c r="G111" s="392" t="s">
        <v>31</v>
      </c>
      <c r="H111" s="392"/>
      <c r="I111" s="393"/>
      <c r="J111" s="74"/>
      <c r="K111" s="75"/>
      <c r="L111" s="76"/>
      <c r="M111" s="69"/>
    </row>
    <row r="112" spans="1:14" s="78" customFormat="1" ht="84" customHeight="1">
      <c r="A112" s="175" t="s">
        <v>187</v>
      </c>
      <c r="B112" s="175"/>
      <c r="C112" s="80" t="s">
        <v>186</v>
      </c>
      <c r="D112" s="115" t="s">
        <v>25</v>
      </c>
      <c r="E112" s="115" t="s">
        <v>25</v>
      </c>
      <c r="F112" s="115" t="s">
        <v>25</v>
      </c>
      <c r="G112" s="80" t="s">
        <v>92</v>
      </c>
      <c r="H112" s="80" t="s">
        <v>92</v>
      </c>
      <c r="I112" s="177" t="s">
        <v>92</v>
      </c>
      <c r="J112" s="79"/>
      <c r="K112" s="67"/>
      <c r="L112" s="68"/>
      <c r="M112" s="69"/>
    </row>
    <row r="113" spans="1:14" s="78" customFormat="1" ht="15" customHeight="1">
      <c r="A113" s="438" t="s">
        <v>188</v>
      </c>
      <c r="B113" s="438"/>
      <c r="C113" s="439" t="s">
        <v>186</v>
      </c>
      <c r="D113" s="394" t="s">
        <v>24</v>
      </c>
      <c r="E113" s="394"/>
      <c r="F113" s="396"/>
      <c r="G113" s="392" t="s">
        <v>26</v>
      </c>
      <c r="H113" s="392"/>
      <c r="I113" s="393"/>
      <c r="J113" s="66">
        <f>J114+J115+J116+J117</f>
        <v>0</v>
      </c>
      <c r="K113" s="67">
        <f>K114+K115+K116+K117</f>
        <v>0</v>
      </c>
      <c r="L113" s="68">
        <f>L114+L115+L116+L117</f>
        <v>0</v>
      </c>
      <c r="M113" s="69">
        <f>M114+M115+M116+M117</f>
        <v>19000</v>
      </c>
    </row>
    <row r="114" spans="1:14" s="78" customFormat="1" ht="15" customHeight="1">
      <c r="A114" s="438"/>
      <c r="B114" s="438"/>
      <c r="C114" s="439"/>
      <c r="D114" s="394"/>
      <c r="E114" s="394"/>
      <c r="F114" s="396"/>
      <c r="G114" s="392" t="s">
        <v>27</v>
      </c>
      <c r="H114" s="392"/>
      <c r="I114" s="393"/>
      <c r="J114" s="74"/>
      <c r="K114" s="75"/>
      <c r="L114" s="76"/>
      <c r="M114" s="69"/>
    </row>
    <row r="115" spans="1:14" s="78" customFormat="1">
      <c r="A115" s="438"/>
      <c r="B115" s="438"/>
      <c r="C115" s="439"/>
      <c r="D115" s="158" t="s">
        <v>28</v>
      </c>
      <c r="E115" s="158"/>
      <c r="F115" s="161"/>
      <c r="G115" s="159" t="s">
        <v>29</v>
      </c>
      <c r="H115" s="159"/>
      <c r="I115" s="160"/>
      <c r="J115" s="74"/>
      <c r="K115" s="75"/>
      <c r="L115" s="76"/>
      <c r="M115" s="69"/>
    </row>
    <row r="116" spans="1:14" s="78" customFormat="1" ht="15" customHeight="1">
      <c r="A116" s="438"/>
      <c r="B116" s="438"/>
      <c r="C116" s="439"/>
      <c r="D116" s="394" t="s">
        <v>30</v>
      </c>
      <c r="E116" s="394"/>
      <c r="F116" s="396"/>
      <c r="G116" s="392" t="s">
        <v>30</v>
      </c>
      <c r="H116" s="392"/>
      <c r="I116" s="393"/>
      <c r="J116" s="74"/>
      <c r="K116" s="75"/>
      <c r="L116" s="76"/>
      <c r="M116" s="69">
        <v>19000</v>
      </c>
    </row>
    <row r="117" spans="1:14" s="78" customFormat="1" ht="15.75" customHeight="1">
      <c r="A117" s="438"/>
      <c r="B117" s="438"/>
      <c r="C117" s="439"/>
      <c r="D117" s="394"/>
      <c r="E117" s="394"/>
      <c r="F117" s="396"/>
      <c r="G117" s="392" t="s">
        <v>31</v>
      </c>
      <c r="H117" s="392"/>
      <c r="I117" s="393"/>
      <c r="J117" s="74"/>
      <c r="K117" s="75"/>
      <c r="L117" s="76"/>
      <c r="M117" s="69"/>
    </row>
    <row r="118" spans="1:14" s="78" customFormat="1" ht="69" customHeight="1">
      <c r="A118" s="169" t="s">
        <v>189</v>
      </c>
      <c r="B118" s="169"/>
      <c r="C118" s="80" t="s">
        <v>186</v>
      </c>
      <c r="D118" s="115" t="s">
        <v>25</v>
      </c>
      <c r="E118" s="115" t="s">
        <v>25</v>
      </c>
      <c r="F118" s="115" t="s">
        <v>25</v>
      </c>
      <c r="G118" s="80" t="s">
        <v>92</v>
      </c>
      <c r="H118" s="80" t="s">
        <v>92</v>
      </c>
      <c r="I118" s="177" t="s">
        <v>92</v>
      </c>
      <c r="J118" s="79"/>
      <c r="K118" s="67"/>
      <c r="L118" s="68"/>
      <c r="M118" s="69"/>
    </row>
    <row r="119" spans="1:14" s="78" customFormat="1" ht="15" customHeight="1">
      <c r="A119" s="414" t="s">
        <v>190</v>
      </c>
      <c r="B119" s="414"/>
      <c r="C119" s="444" t="s">
        <v>186</v>
      </c>
      <c r="D119" s="444"/>
      <c r="E119" s="444"/>
      <c r="F119" s="445"/>
      <c r="G119" s="438" t="s">
        <v>191</v>
      </c>
      <c r="H119" s="438"/>
      <c r="I119" s="443"/>
      <c r="J119" s="66">
        <f>J120+J121+J122+J123</f>
        <v>0</v>
      </c>
      <c r="K119" s="67">
        <f>K120+K121+K122+K123</f>
        <v>0</v>
      </c>
      <c r="L119" s="68">
        <f>L120+L121+L122+L123</f>
        <v>0</v>
      </c>
      <c r="M119" s="69">
        <f>M120+M121+M122+M123</f>
        <v>15000</v>
      </c>
    </row>
    <row r="120" spans="1:14" s="78" customFormat="1" ht="15" customHeight="1">
      <c r="A120" s="414"/>
      <c r="B120" s="414"/>
      <c r="C120" s="444"/>
      <c r="D120" s="444"/>
      <c r="E120" s="444"/>
      <c r="F120" s="445"/>
      <c r="G120" s="438" t="s">
        <v>27</v>
      </c>
      <c r="H120" s="438"/>
      <c r="I120" s="443"/>
      <c r="J120" s="79"/>
      <c r="K120" s="67"/>
      <c r="L120" s="68"/>
      <c r="M120" s="69"/>
    </row>
    <row r="121" spans="1:14" s="78" customFormat="1">
      <c r="A121" s="414"/>
      <c r="B121" s="414"/>
      <c r="C121" s="444"/>
      <c r="D121" s="444"/>
      <c r="E121" s="444"/>
      <c r="F121" s="445"/>
      <c r="G121" s="175" t="s">
        <v>29</v>
      </c>
      <c r="H121" s="175"/>
      <c r="I121" s="39"/>
      <c r="J121" s="79"/>
      <c r="K121" s="67"/>
      <c r="L121" s="68"/>
      <c r="M121" s="69"/>
    </row>
    <row r="122" spans="1:14" s="78" customFormat="1" ht="29.25" customHeight="1">
      <c r="A122" s="414"/>
      <c r="B122" s="414"/>
      <c r="C122" s="444"/>
      <c r="D122" s="444"/>
      <c r="E122" s="444"/>
      <c r="F122" s="445"/>
      <c r="G122" s="438" t="s">
        <v>30</v>
      </c>
      <c r="H122" s="438"/>
      <c r="I122" s="443"/>
      <c r="J122" s="79"/>
      <c r="K122" s="67"/>
      <c r="L122" s="68"/>
      <c r="M122" s="69">
        <v>15000</v>
      </c>
    </row>
    <row r="123" spans="1:14" s="78" customFormat="1" ht="0.75" customHeight="1">
      <c r="A123" s="414"/>
      <c r="B123" s="414"/>
      <c r="C123" s="444"/>
      <c r="D123" s="444"/>
      <c r="E123" s="444"/>
      <c r="F123" s="445"/>
      <c r="G123" s="438" t="s">
        <v>31</v>
      </c>
      <c r="H123" s="438"/>
      <c r="I123" s="443"/>
      <c r="J123" s="79"/>
      <c r="K123" s="67"/>
      <c r="L123" s="68"/>
      <c r="M123" s="69"/>
    </row>
    <row r="124" spans="1:14" s="78" customFormat="1">
      <c r="A124" s="414"/>
      <c r="B124" s="414"/>
      <c r="C124" s="444"/>
      <c r="D124" s="444"/>
      <c r="E124" s="444"/>
      <c r="F124" s="445"/>
      <c r="G124" s="178"/>
      <c r="H124" s="111"/>
      <c r="I124" s="179"/>
      <c r="J124" s="79"/>
      <c r="K124" s="67"/>
      <c r="L124" s="68"/>
      <c r="M124" s="69"/>
    </row>
    <row r="125" spans="1:14" s="78" customFormat="1">
      <c r="A125" s="414"/>
      <c r="B125" s="414"/>
      <c r="C125" s="444"/>
      <c r="D125" s="444"/>
      <c r="E125" s="444"/>
      <c r="F125" s="445"/>
      <c r="G125" s="178"/>
      <c r="H125" s="180"/>
      <c r="I125" s="181"/>
      <c r="J125" s="182"/>
      <c r="K125" s="183"/>
      <c r="L125" s="184"/>
      <c r="M125" s="185"/>
    </row>
    <row r="126" spans="1:14" s="78" customFormat="1" ht="80.25" customHeight="1">
      <c r="A126" s="186" t="s">
        <v>192</v>
      </c>
      <c r="B126" s="186"/>
      <c r="C126" s="80" t="s">
        <v>186</v>
      </c>
      <c r="D126" s="115" t="s">
        <v>25</v>
      </c>
      <c r="E126" s="115" t="s">
        <v>25</v>
      </c>
      <c r="F126" s="115" t="s">
        <v>25</v>
      </c>
      <c r="G126" s="80" t="s">
        <v>92</v>
      </c>
      <c r="H126" s="187" t="s">
        <v>92</v>
      </c>
      <c r="I126" s="177" t="s">
        <v>92</v>
      </c>
      <c r="J126" s="79"/>
      <c r="K126" s="67"/>
      <c r="L126" s="68"/>
      <c r="M126" s="69"/>
    </row>
    <row r="127" spans="1:14" ht="87" customHeight="1">
      <c r="A127" s="186" t="s">
        <v>193</v>
      </c>
      <c r="B127" s="186"/>
      <c r="C127" s="80" t="s">
        <v>186</v>
      </c>
      <c r="D127" s="115" t="s">
        <v>25</v>
      </c>
      <c r="E127" s="115" t="s">
        <v>25</v>
      </c>
      <c r="F127" s="115" t="s">
        <v>25</v>
      </c>
      <c r="G127" s="80" t="s">
        <v>92</v>
      </c>
      <c r="H127" s="187" t="s">
        <v>92</v>
      </c>
      <c r="I127" s="177" t="s">
        <v>92</v>
      </c>
      <c r="J127" s="79"/>
      <c r="K127" s="67"/>
      <c r="L127" s="68"/>
      <c r="M127" s="69"/>
      <c r="N127" s="78"/>
    </row>
    <row r="128" spans="1:14" ht="84" customHeight="1">
      <c r="A128" s="186" t="s">
        <v>194</v>
      </c>
      <c r="B128" s="186"/>
      <c r="C128" s="80" t="s">
        <v>186</v>
      </c>
      <c r="D128" s="115" t="s">
        <v>25</v>
      </c>
      <c r="E128" s="115" t="s">
        <v>25</v>
      </c>
      <c r="F128" s="115" t="s">
        <v>25</v>
      </c>
      <c r="G128" s="80" t="s">
        <v>92</v>
      </c>
      <c r="H128" s="187" t="s">
        <v>92</v>
      </c>
      <c r="I128" s="177" t="s">
        <v>92</v>
      </c>
      <c r="J128" s="79"/>
      <c r="K128" s="67"/>
      <c r="L128" s="68"/>
      <c r="M128" s="69"/>
      <c r="N128" s="78"/>
    </row>
    <row r="129" spans="1:14" ht="15" customHeight="1">
      <c r="A129" s="441" t="s">
        <v>195</v>
      </c>
      <c r="B129" s="441"/>
      <c r="C129" s="442" t="s">
        <v>186</v>
      </c>
      <c r="D129" s="394" t="s">
        <v>24</v>
      </c>
      <c r="E129" s="394"/>
      <c r="F129" s="396"/>
      <c r="G129" s="392" t="s">
        <v>26</v>
      </c>
      <c r="H129" s="392"/>
      <c r="I129" s="393"/>
      <c r="J129" s="66">
        <f>J130+J131+J132+J133</f>
        <v>0</v>
      </c>
      <c r="K129" s="67">
        <f>K130+K131+K132+K133</f>
        <v>0</v>
      </c>
      <c r="L129" s="68">
        <f>L130+L131+L132+L133</f>
        <v>0</v>
      </c>
      <c r="M129" s="69">
        <f>M130+M131+M132+M133</f>
        <v>6000</v>
      </c>
      <c r="N129" s="188"/>
    </row>
    <row r="130" spans="1:14" ht="15" customHeight="1">
      <c r="A130" s="441"/>
      <c r="B130" s="441"/>
      <c r="C130" s="442"/>
      <c r="D130" s="394"/>
      <c r="E130" s="394"/>
      <c r="F130" s="396"/>
      <c r="G130" s="392" t="s">
        <v>27</v>
      </c>
      <c r="H130" s="392"/>
      <c r="I130" s="393"/>
      <c r="J130" s="33">
        <v>0</v>
      </c>
      <c r="K130" s="67"/>
      <c r="L130" s="41"/>
      <c r="M130" s="48"/>
      <c r="N130" s="188"/>
    </row>
    <row r="131" spans="1:14">
      <c r="A131" s="441"/>
      <c r="B131" s="441"/>
      <c r="C131" s="442"/>
      <c r="D131" s="158" t="s">
        <v>28</v>
      </c>
      <c r="E131" s="158"/>
      <c r="F131" s="161"/>
      <c r="G131" s="159" t="s">
        <v>29</v>
      </c>
      <c r="H131" s="159"/>
      <c r="I131" s="160"/>
      <c r="J131" s="33">
        <v>0</v>
      </c>
      <c r="K131" s="40"/>
      <c r="L131" s="41"/>
      <c r="M131" s="48"/>
      <c r="N131" s="188"/>
    </row>
    <row r="132" spans="1:14" ht="15" customHeight="1">
      <c r="A132" s="441"/>
      <c r="B132" s="441"/>
      <c r="C132" s="442"/>
      <c r="D132" s="394" t="s">
        <v>30</v>
      </c>
      <c r="E132" s="394"/>
      <c r="F132" s="396"/>
      <c r="G132" s="392" t="s">
        <v>30</v>
      </c>
      <c r="H132" s="392"/>
      <c r="I132" s="393"/>
      <c r="J132" s="33">
        <v>0</v>
      </c>
      <c r="K132" s="40"/>
      <c r="L132" s="41">
        <v>0</v>
      </c>
      <c r="M132" s="48">
        <v>6000</v>
      </c>
      <c r="N132" s="188"/>
    </row>
    <row r="133" spans="1:14" ht="15.75" customHeight="1">
      <c r="A133" s="441"/>
      <c r="B133" s="441"/>
      <c r="C133" s="442"/>
      <c r="D133" s="394"/>
      <c r="E133" s="394"/>
      <c r="F133" s="396"/>
      <c r="G133" s="392" t="s">
        <v>31</v>
      </c>
      <c r="H133" s="392"/>
      <c r="I133" s="393"/>
      <c r="J133" s="33">
        <v>0</v>
      </c>
      <c r="K133" s="40"/>
      <c r="L133" s="41"/>
      <c r="M133" s="48"/>
      <c r="N133" s="188"/>
    </row>
    <row r="134" spans="1:14" ht="76.5" customHeight="1">
      <c r="A134" s="169" t="s">
        <v>196</v>
      </c>
      <c r="B134" s="169"/>
      <c r="C134" s="55" t="s">
        <v>186</v>
      </c>
      <c r="D134" s="55" t="s">
        <v>25</v>
      </c>
      <c r="E134" s="55" t="s">
        <v>25</v>
      </c>
      <c r="F134" s="55" t="s">
        <v>25</v>
      </c>
      <c r="G134" s="55" t="s">
        <v>25</v>
      </c>
      <c r="H134" s="55" t="s">
        <v>25</v>
      </c>
      <c r="I134" s="189" t="s">
        <v>25</v>
      </c>
      <c r="J134" s="24"/>
      <c r="K134" s="25"/>
      <c r="L134" s="26"/>
      <c r="M134" s="190"/>
      <c r="N134" s="191"/>
    </row>
    <row r="135" spans="1:14" ht="15" customHeight="1">
      <c r="A135" s="414" t="s">
        <v>197</v>
      </c>
      <c r="B135" s="414"/>
      <c r="C135" s="401" t="s">
        <v>186</v>
      </c>
      <c r="D135" s="394" t="s">
        <v>24</v>
      </c>
      <c r="E135" s="394"/>
      <c r="F135" s="396"/>
      <c r="G135" s="392" t="s">
        <v>26</v>
      </c>
      <c r="H135" s="392"/>
      <c r="I135" s="393"/>
      <c r="J135" s="33">
        <f>J136+J137+J138+J139</f>
        <v>0</v>
      </c>
      <c r="K135" s="40">
        <f>K136+K137+K138+K139</f>
        <v>0</v>
      </c>
      <c r="L135" s="41">
        <f>L136+L137+L138+L139</f>
        <v>0</v>
      </c>
      <c r="M135" s="48">
        <f>I138</f>
        <v>0</v>
      </c>
      <c r="N135" s="188"/>
    </row>
    <row r="136" spans="1:14" ht="15" customHeight="1">
      <c r="A136" s="414"/>
      <c r="B136" s="414"/>
      <c r="C136" s="401"/>
      <c r="D136" s="394"/>
      <c r="E136" s="394"/>
      <c r="F136" s="396"/>
      <c r="G136" s="392" t="s">
        <v>27</v>
      </c>
      <c r="H136" s="392"/>
      <c r="I136" s="393"/>
      <c r="J136" s="33">
        <v>0</v>
      </c>
      <c r="K136" s="40"/>
      <c r="L136" s="41"/>
      <c r="M136" s="48"/>
      <c r="N136" s="188"/>
    </row>
    <row r="137" spans="1:14">
      <c r="A137" s="414"/>
      <c r="B137" s="414"/>
      <c r="C137" s="401"/>
      <c r="D137" s="158" t="s">
        <v>28</v>
      </c>
      <c r="E137" s="158"/>
      <c r="F137" s="161"/>
      <c r="G137" s="159" t="s">
        <v>29</v>
      </c>
      <c r="H137" s="159"/>
      <c r="I137" s="160"/>
      <c r="J137" s="33">
        <v>0</v>
      </c>
      <c r="K137" s="40"/>
      <c r="L137" s="41"/>
      <c r="M137" s="48"/>
      <c r="N137" s="188"/>
    </row>
    <row r="138" spans="1:14" ht="15" customHeight="1">
      <c r="A138" s="414"/>
      <c r="B138" s="414"/>
      <c r="C138" s="401"/>
      <c r="D138" s="394" t="s">
        <v>30</v>
      </c>
      <c r="E138" s="394"/>
      <c r="F138" s="396"/>
      <c r="G138" s="392" t="s">
        <v>30</v>
      </c>
      <c r="H138" s="392"/>
      <c r="I138" s="393"/>
      <c r="J138" s="33">
        <v>0</v>
      </c>
      <c r="K138" s="40"/>
      <c r="L138" s="41">
        <v>0</v>
      </c>
      <c r="M138" s="48">
        <v>31639.200000000001</v>
      </c>
      <c r="N138" s="188"/>
    </row>
    <row r="139" spans="1:14" ht="15.75" customHeight="1">
      <c r="A139" s="414"/>
      <c r="B139" s="414"/>
      <c r="C139" s="401"/>
      <c r="D139" s="394"/>
      <c r="E139" s="394"/>
      <c r="F139" s="396"/>
      <c r="G139" s="392" t="s">
        <v>31</v>
      </c>
      <c r="H139" s="392"/>
      <c r="I139" s="393"/>
      <c r="J139" s="33">
        <v>0</v>
      </c>
      <c r="K139" s="40"/>
      <c r="L139" s="41"/>
      <c r="M139" s="48"/>
      <c r="N139" s="188"/>
    </row>
    <row r="140" spans="1:14" ht="60.75" customHeight="1">
      <c r="A140" s="70" t="s">
        <v>198</v>
      </c>
      <c r="B140" s="70"/>
      <c r="C140" s="55" t="s">
        <v>186</v>
      </c>
      <c r="D140" s="55" t="s">
        <v>25</v>
      </c>
      <c r="E140" s="55" t="s">
        <v>25</v>
      </c>
      <c r="F140" s="55" t="s">
        <v>25</v>
      </c>
      <c r="G140" s="55" t="s">
        <v>25</v>
      </c>
      <c r="H140" s="55" t="s">
        <v>25</v>
      </c>
      <c r="I140" s="189" t="s">
        <v>25</v>
      </c>
      <c r="J140" s="33"/>
      <c r="K140" s="40"/>
      <c r="L140" s="41"/>
      <c r="M140" s="48"/>
      <c r="N140" s="188"/>
    </row>
    <row r="141" spans="1:14" ht="15" customHeight="1">
      <c r="A141" s="440" t="s">
        <v>199</v>
      </c>
      <c r="B141" s="414"/>
      <c r="C141" s="401" t="s">
        <v>186</v>
      </c>
      <c r="D141" s="394" t="s">
        <v>24</v>
      </c>
      <c r="E141" s="394"/>
      <c r="F141" s="396"/>
      <c r="G141" s="392" t="s">
        <v>26</v>
      </c>
      <c r="H141" s="392"/>
      <c r="I141" s="393"/>
      <c r="J141" s="33">
        <f>J142+J143+J144+J145</f>
        <v>0</v>
      </c>
      <c r="K141" s="40">
        <f>K142+K143+K144+K145</f>
        <v>0</v>
      </c>
      <c r="L141" s="41">
        <f>L142+L143+L144+L145</f>
        <v>0</v>
      </c>
      <c r="M141" s="48">
        <f>M144</f>
        <v>22278.7</v>
      </c>
      <c r="N141" s="192"/>
    </row>
    <row r="142" spans="1:14" ht="15" customHeight="1">
      <c r="A142" s="440"/>
      <c r="B142" s="414"/>
      <c r="C142" s="401"/>
      <c r="D142" s="394"/>
      <c r="E142" s="394"/>
      <c r="F142" s="396"/>
      <c r="G142" s="392" t="s">
        <v>27</v>
      </c>
      <c r="H142" s="392"/>
      <c r="I142" s="393"/>
      <c r="J142" s="33">
        <v>0</v>
      </c>
      <c r="K142" s="40"/>
      <c r="L142" s="41"/>
      <c r="M142" s="48"/>
      <c r="N142" s="192"/>
    </row>
    <row r="143" spans="1:14">
      <c r="A143" s="440"/>
      <c r="B143" s="414"/>
      <c r="C143" s="401"/>
      <c r="D143" s="158" t="s">
        <v>28</v>
      </c>
      <c r="E143" s="158"/>
      <c r="F143" s="161"/>
      <c r="G143" s="159" t="s">
        <v>29</v>
      </c>
      <c r="H143" s="159"/>
      <c r="I143" s="160"/>
      <c r="J143" s="33">
        <v>0</v>
      </c>
      <c r="K143" s="40"/>
      <c r="L143" s="41"/>
      <c r="M143" s="48"/>
      <c r="N143" s="192"/>
    </row>
    <row r="144" spans="1:14" s="78" customFormat="1" ht="15" customHeight="1">
      <c r="A144" s="440"/>
      <c r="B144" s="414"/>
      <c r="C144" s="401"/>
      <c r="D144" s="394" t="s">
        <v>30</v>
      </c>
      <c r="E144" s="394"/>
      <c r="F144" s="396"/>
      <c r="G144" s="392" t="s">
        <v>30</v>
      </c>
      <c r="H144" s="392"/>
      <c r="I144" s="393"/>
      <c r="J144" s="33">
        <v>0</v>
      </c>
      <c r="K144" s="40"/>
      <c r="L144" s="41">
        <v>0</v>
      </c>
      <c r="M144" s="145">
        <v>22278.7</v>
      </c>
      <c r="N144" s="192"/>
    </row>
    <row r="145" spans="1:27" s="78" customFormat="1" ht="15.75" customHeight="1">
      <c r="A145" s="440"/>
      <c r="B145" s="414"/>
      <c r="C145" s="401"/>
      <c r="D145" s="394"/>
      <c r="E145" s="394"/>
      <c r="F145" s="396"/>
      <c r="G145" s="392" t="s">
        <v>31</v>
      </c>
      <c r="H145" s="392"/>
      <c r="I145" s="393"/>
      <c r="J145" s="33">
        <v>0</v>
      </c>
      <c r="K145" s="40"/>
      <c r="L145" s="41"/>
      <c r="M145" s="48"/>
      <c r="N145" s="192"/>
    </row>
    <row r="146" spans="1:27" s="78" customFormat="1" ht="68.25" customHeight="1">
      <c r="A146" s="169" t="s">
        <v>200</v>
      </c>
      <c r="B146" s="70"/>
      <c r="C146" s="80" t="s">
        <v>186</v>
      </c>
      <c r="D146" s="55" t="s">
        <v>25</v>
      </c>
      <c r="E146" s="55" t="s">
        <v>25</v>
      </c>
      <c r="F146" s="55" t="s">
        <v>25</v>
      </c>
      <c r="G146" s="55" t="s">
        <v>25</v>
      </c>
      <c r="H146" s="80" t="s">
        <v>92</v>
      </c>
      <c r="I146" s="177" t="s">
        <v>92</v>
      </c>
      <c r="J146" s="79"/>
      <c r="K146" s="67"/>
      <c r="L146" s="68"/>
      <c r="M146" s="69"/>
    </row>
    <row r="147" spans="1:27" s="78" customFormat="1" ht="15" customHeight="1">
      <c r="A147" s="438" t="s">
        <v>201</v>
      </c>
      <c r="B147" s="438"/>
      <c r="C147" s="439" t="s">
        <v>186</v>
      </c>
      <c r="D147" s="394" t="s">
        <v>24</v>
      </c>
      <c r="E147" s="394"/>
      <c r="F147" s="396"/>
      <c r="G147" s="392" t="s">
        <v>26</v>
      </c>
      <c r="H147" s="392"/>
      <c r="I147" s="393"/>
      <c r="J147" s="74"/>
      <c r="K147" s="75"/>
      <c r="L147" s="76"/>
      <c r="M147" s="69">
        <f>M150</f>
        <v>7452.1</v>
      </c>
    </row>
    <row r="148" spans="1:27" s="78" customFormat="1" ht="15" customHeight="1">
      <c r="A148" s="438"/>
      <c r="B148" s="438"/>
      <c r="C148" s="439"/>
      <c r="D148" s="394"/>
      <c r="E148" s="394"/>
      <c r="F148" s="396"/>
      <c r="G148" s="392" t="s">
        <v>27</v>
      </c>
      <c r="H148" s="392"/>
      <c r="I148" s="393"/>
      <c r="J148" s="74"/>
      <c r="K148" s="75"/>
      <c r="L148" s="76"/>
      <c r="M148" s="69"/>
    </row>
    <row r="149" spans="1:27" s="78" customFormat="1">
      <c r="A149" s="438"/>
      <c r="B149" s="438"/>
      <c r="C149" s="439"/>
      <c r="D149" s="158" t="s">
        <v>28</v>
      </c>
      <c r="E149" s="158"/>
      <c r="F149" s="161"/>
      <c r="G149" s="159" t="s">
        <v>29</v>
      </c>
      <c r="H149" s="159"/>
      <c r="I149" s="160"/>
      <c r="J149" s="74"/>
      <c r="K149" s="75"/>
      <c r="L149" s="76"/>
      <c r="M149" s="69"/>
    </row>
    <row r="150" spans="1:27" s="78" customFormat="1" ht="15" customHeight="1">
      <c r="A150" s="438"/>
      <c r="B150" s="438"/>
      <c r="C150" s="439"/>
      <c r="D150" s="394" t="s">
        <v>30</v>
      </c>
      <c r="E150" s="394"/>
      <c r="F150" s="396"/>
      <c r="G150" s="392" t="s">
        <v>30</v>
      </c>
      <c r="H150" s="392"/>
      <c r="I150" s="393"/>
      <c r="J150" s="74"/>
      <c r="K150" s="75"/>
      <c r="L150" s="76"/>
      <c r="M150" s="69">
        <v>7452.1</v>
      </c>
    </row>
    <row r="151" spans="1:27" s="12" customFormat="1" ht="15.75" customHeight="1">
      <c r="A151" s="438"/>
      <c r="B151" s="438"/>
      <c r="C151" s="439"/>
      <c r="D151" s="394"/>
      <c r="E151" s="394"/>
      <c r="F151" s="396"/>
      <c r="G151" s="392" t="s">
        <v>31</v>
      </c>
      <c r="H151" s="392"/>
      <c r="I151" s="393"/>
      <c r="J151" s="74"/>
      <c r="K151" s="75"/>
      <c r="L151" s="76"/>
      <c r="M151" s="69"/>
      <c r="N151" s="78"/>
      <c r="O151" s="437"/>
      <c r="P151" s="437"/>
      <c r="Q151" s="437"/>
      <c r="R151" s="437"/>
      <c r="S151" s="437"/>
      <c r="T151" s="437"/>
      <c r="U151" s="437"/>
      <c r="V151" s="437"/>
      <c r="W151" s="437"/>
      <c r="X151" s="437"/>
      <c r="Y151" s="437"/>
      <c r="Z151" s="437"/>
      <c r="AA151" s="437"/>
    </row>
    <row r="152" spans="1:27" s="12" customFormat="1" ht="68.25" customHeight="1">
      <c r="A152" s="70" t="s">
        <v>202</v>
      </c>
      <c r="B152" s="70"/>
      <c r="C152" s="80" t="s">
        <v>186</v>
      </c>
      <c r="D152" s="55" t="s">
        <v>25</v>
      </c>
      <c r="E152" s="55" t="s">
        <v>25</v>
      </c>
      <c r="F152" s="55" t="s">
        <v>25</v>
      </c>
      <c r="G152" s="55" t="s">
        <v>25</v>
      </c>
      <c r="H152" s="80" t="s">
        <v>92</v>
      </c>
      <c r="I152" s="177" t="s">
        <v>92</v>
      </c>
      <c r="J152" s="79"/>
      <c r="K152" s="67"/>
      <c r="L152" s="68"/>
      <c r="M152" s="69"/>
      <c r="N152" s="78"/>
      <c r="O152" s="437"/>
      <c r="P152" s="437"/>
      <c r="Q152" s="437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</row>
    <row r="153" spans="1:27" s="12" customFormat="1" ht="15" customHeight="1">
      <c r="A153" s="414" t="s">
        <v>203</v>
      </c>
      <c r="B153" s="414"/>
      <c r="C153" s="401" t="s">
        <v>204</v>
      </c>
      <c r="D153" s="394" t="s">
        <v>24</v>
      </c>
      <c r="E153" s="394"/>
      <c r="F153" s="396"/>
      <c r="G153" s="392" t="s">
        <v>26</v>
      </c>
      <c r="H153" s="392"/>
      <c r="I153" s="393"/>
      <c r="J153" s="33">
        <f>J154+J155+J156+J157</f>
        <v>0</v>
      </c>
      <c r="K153" s="40"/>
      <c r="L153" s="41"/>
      <c r="M153" s="42"/>
      <c r="N153" s="436"/>
      <c r="O153" s="437"/>
      <c r="P153" s="437"/>
      <c r="Q153" s="437"/>
      <c r="R153" s="437"/>
      <c r="S153" s="437"/>
      <c r="T153" s="437"/>
      <c r="U153" s="437"/>
      <c r="V153" s="437"/>
      <c r="W153" s="437"/>
      <c r="X153" s="437"/>
      <c r="Y153" s="437"/>
      <c r="Z153" s="437"/>
      <c r="AA153" s="437"/>
    </row>
    <row r="154" spans="1:27" s="12" customFormat="1" ht="15" customHeight="1">
      <c r="A154" s="414"/>
      <c r="B154" s="414"/>
      <c r="C154" s="401"/>
      <c r="D154" s="394"/>
      <c r="E154" s="394"/>
      <c r="F154" s="396"/>
      <c r="G154" s="392" t="s">
        <v>27</v>
      </c>
      <c r="H154" s="392"/>
      <c r="I154" s="393"/>
      <c r="J154" s="33">
        <v>0</v>
      </c>
      <c r="K154" s="40"/>
      <c r="L154" s="41"/>
      <c r="M154" s="42"/>
      <c r="N154" s="436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</row>
    <row r="155" spans="1:27" s="12" customFormat="1">
      <c r="A155" s="414"/>
      <c r="B155" s="414"/>
      <c r="C155" s="401"/>
      <c r="D155" s="158" t="s">
        <v>28</v>
      </c>
      <c r="E155" s="158"/>
      <c r="F155" s="161"/>
      <c r="G155" s="159" t="s">
        <v>29</v>
      </c>
      <c r="H155" s="159"/>
      <c r="I155" s="160"/>
      <c r="J155" s="33">
        <v>0</v>
      </c>
      <c r="K155" s="40"/>
      <c r="L155" s="41"/>
      <c r="M155" s="42"/>
      <c r="N155" s="436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</row>
    <row r="156" spans="1:27" s="12" customFormat="1" ht="15" customHeight="1">
      <c r="A156" s="414"/>
      <c r="B156" s="414"/>
      <c r="C156" s="401"/>
      <c r="D156" s="394" t="s">
        <v>30</v>
      </c>
      <c r="E156" s="394"/>
      <c r="F156" s="396"/>
      <c r="G156" s="392" t="s">
        <v>30</v>
      </c>
      <c r="H156" s="392"/>
      <c r="I156" s="393"/>
      <c r="J156" s="33">
        <v>0</v>
      </c>
      <c r="K156" s="40"/>
      <c r="L156" s="41"/>
      <c r="M156" s="42"/>
      <c r="N156" s="436"/>
      <c r="O156" s="437"/>
      <c r="P156" s="437"/>
      <c r="Q156" s="437"/>
      <c r="R156" s="437"/>
      <c r="S156" s="437"/>
      <c r="T156" s="437"/>
      <c r="U156" s="437"/>
      <c r="V156" s="437"/>
      <c r="W156" s="437"/>
      <c r="X156" s="437"/>
      <c r="Y156" s="437"/>
      <c r="Z156" s="437"/>
      <c r="AA156" s="437"/>
    </row>
    <row r="157" spans="1:27" s="12" customFormat="1" ht="15.75" customHeight="1">
      <c r="A157" s="414"/>
      <c r="B157" s="414"/>
      <c r="C157" s="401"/>
      <c r="D157" s="394"/>
      <c r="E157" s="394"/>
      <c r="F157" s="396"/>
      <c r="G157" s="392" t="s">
        <v>31</v>
      </c>
      <c r="H157" s="392"/>
      <c r="I157" s="393"/>
      <c r="J157" s="33">
        <v>0</v>
      </c>
      <c r="K157" s="40"/>
      <c r="L157" s="41"/>
      <c r="M157" s="42"/>
      <c r="N157" s="436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</row>
    <row r="158" spans="1:27" s="12" customFormat="1" ht="72" customHeight="1">
      <c r="A158" s="169" t="s">
        <v>205</v>
      </c>
      <c r="B158" s="70"/>
      <c r="C158" s="55" t="s">
        <v>204</v>
      </c>
      <c r="D158" s="55" t="s">
        <v>25</v>
      </c>
      <c r="E158" s="55" t="s">
        <v>25</v>
      </c>
      <c r="F158" s="55" t="s">
        <v>25</v>
      </c>
      <c r="G158" s="194" t="s">
        <v>25</v>
      </c>
      <c r="H158" s="28" t="s">
        <v>25</v>
      </c>
      <c r="I158" s="164" t="s">
        <v>25</v>
      </c>
      <c r="J158" s="24"/>
      <c r="K158" s="25"/>
      <c r="L158" s="26"/>
      <c r="M158" s="27"/>
      <c r="N158" s="47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</row>
    <row r="159" spans="1:27" s="12" customFormat="1" ht="15" customHeight="1">
      <c r="A159" s="408" t="s">
        <v>206</v>
      </c>
      <c r="B159" s="408"/>
      <c r="C159" s="401" t="s">
        <v>171</v>
      </c>
      <c r="D159" s="394" t="s">
        <v>24</v>
      </c>
      <c r="E159" s="394"/>
      <c r="F159" s="396"/>
      <c r="G159" s="392" t="s">
        <v>26</v>
      </c>
      <c r="H159" s="392"/>
      <c r="I159" s="393"/>
      <c r="J159" s="24"/>
      <c r="K159" s="25">
        <f>K160+K161+K162+K163</f>
        <v>9866.7000000000007</v>
      </c>
      <c r="L159" s="26"/>
      <c r="M159" s="27"/>
      <c r="N159" s="47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</row>
    <row r="160" spans="1:27" s="12" customFormat="1" ht="15" customHeight="1">
      <c r="A160" s="408"/>
      <c r="B160" s="408"/>
      <c r="C160" s="401" t="s">
        <v>171</v>
      </c>
      <c r="D160" s="394"/>
      <c r="E160" s="394"/>
      <c r="F160" s="396"/>
      <c r="G160" s="392" t="s">
        <v>27</v>
      </c>
      <c r="H160" s="392"/>
      <c r="I160" s="393"/>
      <c r="J160" s="24"/>
      <c r="K160" s="25"/>
      <c r="L160" s="26"/>
      <c r="M160" s="27"/>
      <c r="N160" s="47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</row>
    <row r="161" spans="1:27" s="12" customFormat="1">
      <c r="A161" s="408"/>
      <c r="B161" s="408"/>
      <c r="C161" s="401" t="s">
        <v>171</v>
      </c>
      <c r="D161" s="158" t="s">
        <v>28</v>
      </c>
      <c r="E161" s="158"/>
      <c r="F161" s="161"/>
      <c r="G161" s="159" t="s">
        <v>29</v>
      </c>
      <c r="H161" s="159"/>
      <c r="I161" s="160"/>
      <c r="J161" s="24"/>
      <c r="K161" s="25"/>
      <c r="L161" s="26"/>
      <c r="M161" s="27"/>
      <c r="N161" s="47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</row>
    <row r="162" spans="1:27" s="12" customFormat="1" ht="15" customHeight="1">
      <c r="A162" s="408"/>
      <c r="B162" s="408"/>
      <c r="C162" s="401" t="s">
        <v>171</v>
      </c>
      <c r="D162" s="394" t="s">
        <v>30</v>
      </c>
      <c r="E162" s="394"/>
      <c r="F162" s="396"/>
      <c r="G162" s="392" t="s">
        <v>30</v>
      </c>
      <c r="H162" s="392"/>
      <c r="I162" s="393"/>
      <c r="J162" s="24"/>
      <c r="K162" s="25">
        <v>9866.7000000000007</v>
      </c>
      <c r="L162" s="26"/>
      <c r="M162" s="27"/>
      <c r="N162" s="47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</row>
    <row r="163" spans="1:27" s="12" customFormat="1" ht="15.75" customHeight="1">
      <c r="A163" s="408"/>
      <c r="B163" s="408"/>
      <c r="C163" s="401" t="s">
        <v>171</v>
      </c>
      <c r="D163" s="394"/>
      <c r="E163" s="394"/>
      <c r="F163" s="396"/>
      <c r="G163" s="392" t="s">
        <v>31</v>
      </c>
      <c r="H163" s="392"/>
      <c r="I163" s="393"/>
      <c r="J163" s="24"/>
      <c r="K163" s="25"/>
      <c r="L163" s="26"/>
      <c r="M163" s="27"/>
      <c r="N163" s="47"/>
      <c r="O163" s="61"/>
      <c r="P163" s="30"/>
    </row>
    <row r="164" spans="1:27" s="12" customFormat="1" ht="74.25" customHeight="1">
      <c r="A164" s="169" t="s">
        <v>207</v>
      </c>
      <c r="B164" s="70"/>
      <c r="C164" s="55" t="s">
        <v>171</v>
      </c>
      <c r="D164" s="55" t="s">
        <v>25</v>
      </c>
      <c r="E164" s="55" t="s">
        <v>25</v>
      </c>
      <c r="F164" s="55" t="s">
        <v>25</v>
      </c>
      <c r="G164" s="28" t="s">
        <v>25</v>
      </c>
      <c r="H164" s="28" t="s">
        <v>25</v>
      </c>
      <c r="I164" s="164" t="s">
        <v>25</v>
      </c>
      <c r="J164" s="24"/>
      <c r="K164" s="25"/>
      <c r="L164" s="26"/>
      <c r="M164" s="27"/>
      <c r="N164" s="47"/>
      <c r="P164" s="30"/>
    </row>
    <row r="165" spans="1:27" s="12" customFormat="1" ht="15" customHeight="1">
      <c r="A165" s="417" t="s">
        <v>208</v>
      </c>
      <c r="B165" s="417"/>
      <c r="C165" s="418" t="s">
        <v>168</v>
      </c>
      <c r="D165" s="394" t="s">
        <v>24</v>
      </c>
      <c r="E165" s="394"/>
      <c r="F165" s="396"/>
      <c r="G165" s="392" t="s">
        <v>26</v>
      </c>
      <c r="H165" s="392"/>
      <c r="I165" s="393"/>
      <c r="J165" s="66">
        <f>J166+J167+J168+J169</f>
        <v>0</v>
      </c>
      <c r="K165" s="67">
        <f>K166+K167+K168+K169</f>
        <v>0</v>
      </c>
      <c r="L165" s="68">
        <f>L166+L167+L168+L169</f>
        <v>0</v>
      </c>
      <c r="M165" s="69">
        <f>M166+M167+M168+M169</f>
        <v>0</v>
      </c>
      <c r="N165" s="43"/>
      <c r="P165" s="30"/>
    </row>
    <row r="166" spans="1:27" s="12" customFormat="1" ht="15" customHeight="1">
      <c r="A166" s="417"/>
      <c r="B166" s="417"/>
      <c r="C166" s="418"/>
      <c r="D166" s="394"/>
      <c r="E166" s="394"/>
      <c r="F166" s="396"/>
      <c r="G166" s="392" t="s">
        <v>27</v>
      </c>
      <c r="H166" s="392"/>
      <c r="I166" s="393"/>
      <c r="J166" s="24">
        <v>0</v>
      </c>
      <c r="K166" s="40"/>
      <c r="L166" s="41">
        <v>0</v>
      </c>
      <c r="M166" s="42"/>
      <c r="N166" s="43"/>
    </row>
    <row r="167" spans="1:27" s="12" customFormat="1">
      <c r="A167" s="417"/>
      <c r="B167" s="417"/>
      <c r="C167" s="418"/>
      <c r="D167" s="158" t="s">
        <v>28</v>
      </c>
      <c r="E167" s="158"/>
      <c r="F167" s="161"/>
      <c r="G167" s="159" t="s">
        <v>29</v>
      </c>
      <c r="H167" s="159"/>
      <c r="I167" s="160"/>
      <c r="J167" s="24">
        <v>0</v>
      </c>
      <c r="K167" s="40"/>
      <c r="L167" s="41">
        <v>0</v>
      </c>
      <c r="M167" s="42"/>
      <c r="N167" s="43"/>
    </row>
    <row r="168" spans="1:27" s="12" customFormat="1" ht="15.75" customHeight="1">
      <c r="A168" s="417"/>
      <c r="B168" s="417"/>
      <c r="C168" s="418"/>
      <c r="D168" s="394" t="s">
        <v>30</v>
      </c>
      <c r="E168" s="394"/>
      <c r="F168" s="396"/>
      <c r="G168" s="392" t="s">
        <v>30</v>
      </c>
      <c r="H168" s="392"/>
      <c r="I168" s="393"/>
      <c r="J168" s="24">
        <v>0</v>
      </c>
      <c r="K168" s="40">
        <f>K173</f>
        <v>0</v>
      </c>
      <c r="L168" s="41">
        <v>0</v>
      </c>
      <c r="M168" s="42"/>
      <c r="N168" s="43"/>
    </row>
    <row r="169" spans="1:27" s="12" customFormat="1">
      <c r="A169" s="417"/>
      <c r="B169" s="417"/>
      <c r="C169" s="418"/>
      <c r="D169" s="394"/>
      <c r="E169" s="394"/>
      <c r="F169" s="396"/>
      <c r="G169" s="392" t="s">
        <v>31</v>
      </c>
      <c r="H169" s="392"/>
      <c r="I169" s="393"/>
      <c r="J169" s="24">
        <f>J180</f>
        <v>0</v>
      </c>
      <c r="K169" s="40"/>
      <c r="L169" s="41">
        <v>0</v>
      </c>
      <c r="M169" s="42"/>
      <c r="N169" s="43"/>
    </row>
    <row r="170" spans="1:27" s="12" customFormat="1" ht="15" customHeight="1">
      <c r="A170" s="414" t="s">
        <v>209</v>
      </c>
      <c r="B170" s="414"/>
      <c r="C170" s="401" t="s">
        <v>177</v>
      </c>
      <c r="D170" s="394" t="s">
        <v>24</v>
      </c>
      <c r="E170" s="394"/>
      <c r="F170" s="396"/>
      <c r="G170" s="392" t="s">
        <v>26</v>
      </c>
      <c r="H170" s="392"/>
      <c r="I170" s="393"/>
      <c r="J170" s="66">
        <f>J171+J172+J173+J174</f>
        <v>0</v>
      </c>
      <c r="K170" s="67">
        <f>K171+K172+K173+K174</f>
        <v>0</v>
      </c>
      <c r="L170" s="68">
        <f>L171+L172+L173+L174</f>
        <v>0</v>
      </c>
      <c r="M170" s="69">
        <f>M171+M172+M173+M174</f>
        <v>0</v>
      </c>
      <c r="N170" s="44"/>
    </row>
    <row r="171" spans="1:27" s="12" customFormat="1" ht="15" customHeight="1">
      <c r="A171" s="414"/>
      <c r="B171" s="414"/>
      <c r="C171" s="401"/>
      <c r="D171" s="394"/>
      <c r="E171" s="394"/>
      <c r="F171" s="396"/>
      <c r="G171" s="392" t="s">
        <v>27</v>
      </c>
      <c r="H171" s="392"/>
      <c r="I171" s="393"/>
      <c r="J171" s="33"/>
      <c r="K171" s="40"/>
      <c r="L171" s="41"/>
      <c r="M171" s="42"/>
      <c r="N171" s="44"/>
    </row>
    <row r="172" spans="1:27" s="12" customFormat="1">
      <c r="A172" s="414"/>
      <c r="B172" s="414"/>
      <c r="C172" s="401"/>
      <c r="D172" s="158" t="s">
        <v>28</v>
      </c>
      <c r="E172" s="158"/>
      <c r="F172" s="161"/>
      <c r="G172" s="159" t="s">
        <v>29</v>
      </c>
      <c r="H172" s="159"/>
      <c r="I172" s="160"/>
      <c r="J172" s="33"/>
      <c r="K172" s="40"/>
      <c r="L172" s="41">
        <v>0</v>
      </c>
      <c r="M172" s="42"/>
      <c r="N172" s="44"/>
    </row>
    <row r="173" spans="1:27" s="12" customFormat="1" ht="15" customHeight="1">
      <c r="A173" s="414"/>
      <c r="B173" s="414"/>
      <c r="C173" s="401"/>
      <c r="D173" s="394" t="s">
        <v>30</v>
      </c>
      <c r="E173" s="394"/>
      <c r="F173" s="396"/>
      <c r="G173" s="392" t="s">
        <v>30</v>
      </c>
      <c r="H173" s="392"/>
      <c r="I173" s="393"/>
      <c r="J173" s="33">
        <v>0</v>
      </c>
      <c r="K173" s="40">
        <v>0</v>
      </c>
      <c r="L173" s="41">
        <v>0</v>
      </c>
      <c r="M173" s="42"/>
      <c r="N173" s="44"/>
    </row>
    <row r="174" spans="1:27" s="31" customFormat="1" ht="15.75" customHeight="1">
      <c r="A174" s="414"/>
      <c r="B174" s="414"/>
      <c r="C174" s="401"/>
      <c r="D174" s="394"/>
      <c r="E174" s="394"/>
      <c r="F174" s="396"/>
      <c r="G174" s="392" t="s">
        <v>31</v>
      </c>
      <c r="H174" s="392"/>
      <c r="I174" s="393"/>
      <c r="J174" s="33"/>
      <c r="K174" s="40"/>
      <c r="L174" s="41"/>
      <c r="M174" s="42"/>
      <c r="N174" s="44"/>
      <c r="O174" s="195"/>
    </row>
    <row r="175" spans="1:27" s="31" customFormat="1" ht="78.75">
      <c r="A175" s="169" t="s">
        <v>210</v>
      </c>
      <c r="B175" s="70"/>
      <c r="C175" s="55" t="s">
        <v>179</v>
      </c>
      <c r="D175" s="55" t="s">
        <v>25</v>
      </c>
      <c r="E175" s="55" t="s">
        <v>25</v>
      </c>
      <c r="F175" s="55" t="s">
        <v>25</v>
      </c>
      <c r="G175" s="28" t="s">
        <v>25</v>
      </c>
      <c r="H175" s="28" t="s">
        <v>25</v>
      </c>
      <c r="I175" s="164" t="s">
        <v>25</v>
      </c>
      <c r="J175" s="24"/>
      <c r="K175" s="25"/>
      <c r="L175" s="26"/>
      <c r="M175" s="27"/>
      <c r="N175" s="47"/>
    </row>
    <row r="176" spans="1:27" s="31" customFormat="1" ht="15" customHeight="1">
      <c r="A176" s="410" t="s">
        <v>96</v>
      </c>
      <c r="B176" s="410"/>
      <c r="C176" s="411" t="s">
        <v>23</v>
      </c>
      <c r="D176" s="404" t="s">
        <v>24</v>
      </c>
      <c r="E176" s="435">
        <v>2808.7</v>
      </c>
      <c r="F176" s="406"/>
      <c r="G176" s="407" t="s">
        <v>26</v>
      </c>
      <c r="H176" s="407"/>
      <c r="I176" s="403"/>
      <c r="J176" s="33">
        <f>J181+J192+J203+J225</f>
        <v>2808.7</v>
      </c>
      <c r="K176" s="33">
        <f>K181+K192+K203+K225</f>
        <v>24500</v>
      </c>
      <c r="L176" s="33">
        <f>L179</f>
        <v>0</v>
      </c>
      <c r="M176" s="34"/>
      <c r="N176" s="196"/>
    </row>
    <row r="177" spans="1:14" s="31" customFormat="1" ht="15" customHeight="1">
      <c r="A177" s="410"/>
      <c r="B177" s="410"/>
      <c r="C177" s="411"/>
      <c r="D177" s="404"/>
      <c r="E177" s="435"/>
      <c r="F177" s="406"/>
      <c r="G177" s="407" t="s">
        <v>27</v>
      </c>
      <c r="H177" s="407"/>
      <c r="I177" s="403"/>
      <c r="J177" s="33"/>
      <c r="K177" s="33"/>
      <c r="L177" s="33"/>
      <c r="M177" s="34"/>
      <c r="N177" s="196"/>
    </row>
    <row r="178" spans="1:14" s="31" customFormat="1">
      <c r="A178" s="410"/>
      <c r="B178" s="410"/>
      <c r="C178" s="411"/>
      <c r="D178" s="404" t="s">
        <v>28</v>
      </c>
      <c r="E178" s="435"/>
      <c r="F178" s="406"/>
      <c r="G178" s="407" t="s">
        <v>29</v>
      </c>
      <c r="H178" s="407"/>
      <c r="I178" s="403"/>
      <c r="J178" s="33"/>
      <c r="K178" s="33"/>
      <c r="L178" s="33"/>
      <c r="M178" s="34"/>
      <c r="N178" s="196"/>
    </row>
    <row r="179" spans="1:14" s="12" customFormat="1" ht="15.75" customHeight="1">
      <c r="A179" s="410"/>
      <c r="B179" s="410"/>
      <c r="C179" s="411"/>
      <c r="D179" s="404" t="s">
        <v>30</v>
      </c>
      <c r="E179" s="413">
        <v>2808.7</v>
      </c>
      <c r="F179" s="406"/>
      <c r="G179" s="407" t="s">
        <v>30</v>
      </c>
      <c r="H179" s="407"/>
      <c r="I179" s="403"/>
      <c r="J179" s="33">
        <f>J184+J195+J206+J228</f>
        <v>2808.7</v>
      </c>
      <c r="K179" s="33">
        <f>K184+K195+K206+K228</f>
        <v>24500</v>
      </c>
      <c r="L179" s="33"/>
      <c r="M179" s="34"/>
      <c r="N179" s="196"/>
    </row>
    <row r="180" spans="1:14" s="12" customFormat="1">
      <c r="A180" s="410"/>
      <c r="B180" s="410"/>
      <c r="C180" s="411"/>
      <c r="D180" s="404"/>
      <c r="E180" s="413"/>
      <c r="F180" s="406"/>
      <c r="G180" s="407" t="s">
        <v>31</v>
      </c>
      <c r="H180" s="407"/>
      <c r="I180" s="403"/>
      <c r="J180" s="33"/>
      <c r="K180" s="33">
        <f>K196</f>
        <v>0</v>
      </c>
      <c r="L180" s="33"/>
      <c r="M180" s="34"/>
      <c r="N180" s="197"/>
    </row>
    <row r="181" spans="1:14" s="12" customFormat="1" ht="15" customHeight="1">
      <c r="A181" s="417" t="s">
        <v>97</v>
      </c>
      <c r="B181" s="433"/>
      <c r="C181" s="418" t="s">
        <v>168</v>
      </c>
      <c r="D181" s="394" t="s">
        <v>24</v>
      </c>
      <c r="E181" s="434">
        <v>1133.2</v>
      </c>
      <c r="F181" s="396"/>
      <c r="G181" s="392" t="s">
        <v>26</v>
      </c>
      <c r="H181" s="431">
        <v>1133.2</v>
      </c>
      <c r="I181" s="429">
        <v>149.46</v>
      </c>
      <c r="J181" s="33">
        <f>J184</f>
        <v>1133.2</v>
      </c>
      <c r="K181" s="40">
        <f>K184</f>
        <v>11500</v>
      </c>
      <c r="L181" s="41"/>
      <c r="M181" s="42"/>
      <c r="N181" s="44"/>
    </row>
    <row r="182" spans="1:14" s="12" customFormat="1" ht="15" customHeight="1">
      <c r="A182" s="417"/>
      <c r="B182" s="433"/>
      <c r="C182" s="418"/>
      <c r="D182" s="394"/>
      <c r="E182" s="434"/>
      <c r="F182" s="396"/>
      <c r="G182" s="392" t="s">
        <v>27</v>
      </c>
      <c r="H182" s="431"/>
      <c r="I182" s="429"/>
      <c r="J182" s="33"/>
      <c r="K182" s="40"/>
      <c r="L182" s="41"/>
      <c r="M182" s="42"/>
      <c r="N182" s="44"/>
    </row>
    <row r="183" spans="1:14" s="12" customFormat="1">
      <c r="A183" s="417"/>
      <c r="B183" s="433"/>
      <c r="C183" s="418"/>
      <c r="D183" s="394" t="s">
        <v>28</v>
      </c>
      <c r="E183" s="434"/>
      <c r="F183" s="396"/>
      <c r="G183" s="392" t="s">
        <v>29</v>
      </c>
      <c r="H183" s="431"/>
      <c r="I183" s="429"/>
      <c r="J183" s="33"/>
      <c r="K183" s="40"/>
      <c r="L183" s="41"/>
      <c r="M183" s="42"/>
      <c r="N183" s="44"/>
    </row>
    <row r="184" spans="1:14" s="12" customFormat="1" ht="15.75" customHeight="1">
      <c r="A184" s="417"/>
      <c r="B184" s="433"/>
      <c r="C184" s="418"/>
      <c r="D184" s="394" t="s">
        <v>30</v>
      </c>
      <c r="E184" s="432">
        <v>1133.2</v>
      </c>
      <c r="F184" s="396"/>
      <c r="G184" s="392" t="s">
        <v>30</v>
      </c>
      <c r="H184" s="392">
        <v>1133.2</v>
      </c>
      <c r="I184" s="429">
        <v>149.46</v>
      </c>
      <c r="J184" s="33">
        <f>J189</f>
        <v>1133.2</v>
      </c>
      <c r="K184" s="40">
        <f>K189</f>
        <v>11500</v>
      </c>
      <c r="L184" s="41">
        <f>L189</f>
        <v>0</v>
      </c>
      <c r="M184" s="42"/>
      <c r="N184" s="44"/>
    </row>
    <row r="185" spans="1:14" s="12" customFormat="1">
      <c r="A185" s="417"/>
      <c r="B185" s="433"/>
      <c r="C185" s="418"/>
      <c r="D185" s="394"/>
      <c r="E185" s="432"/>
      <c r="F185" s="396"/>
      <c r="G185" s="392" t="s">
        <v>31</v>
      </c>
      <c r="H185" s="392"/>
      <c r="I185" s="429"/>
      <c r="J185" s="33"/>
      <c r="K185" s="40"/>
      <c r="L185" s="41"/>
      <c r="M185" s="42"/>
      <c r="N185" s="47"/>
    </row>
    <row r="186" spans="1:14" s="12" customFormat="1" ht="15" customHeight="1">
      <c r="A186" s="414" t="s">
        <v>98</v>
      </c>
      <c r="B186" s="414"/>
      <c r="C186" s="401" t="s">
        <v>179</v>
      </c>
      <c r="D186" s="394" t="s">
        <v>24</v>
      </c>
      <c r="E186" s="395" t="s">
        <v>211</v>
      </c>
      <c r="F186" s="391"/>
      <c r="G186" s="392" t="s">
        <v>26</v>
      </c>
      <c r="H186" s="392">
        <v>1133.2</v>
      </c>
      <c r="I186" s="429">
        <v>149.46</v>
      </c>
      <c r="J186" s="33">
        <f>J189</f>
        <v>1133.2</v>
      </c>
      <c r="K186" s="40">
        <f>K189</f>
        <v>11500</v>
      </c>
      <c r="L186" s="41">
        <f>L189</f>
        <v>0</v>
      </c>
      <c r="M186" s="42"/>
      <c r="N186" s="47"/>
    </row>
    <row r="187" spans="1:14" s="12" customFormat="1" ht="15" customHeight="1">
      <c r="A187" s="414"/>
      <c r="B187" s="414"/>
      <c r="C187" s="401"/>
      <c r="D187" s="394"/>
      <c r="E187" s="395"/>
      <c r="F187" s="391"/>
      <c r="G187" s="392" t="s">
        <v>27</v>
      </c>
      <c r="H187" s="392"/>
      <c r="I187" s="429"/>
      <c r="J187" s="33"/>
      <c r="K187" s="40"/>
      <c r="L187" s="41"/>
      <c r="M187" s="42"/>
      <c r="N187" s="47"/>
    </row>
    <row r="188" spans="1:14" s="87" customFormat="1">
      <c r="A188" s="414"/>
      <c r="B188" s="414"/>
      <c r="C188" s="401"/>
      <c r="D188" s="394" t="s">
        <v>28</v>
      </c>
      <c r="E188" s="395"/>
      <c r="F188" s="391"/>
      <c r="G188" s="392" t="s">
        <v>29</v>
      </c>
      <c r="H188" s="392"/>
      <c r="I188" s="429"/>
      <c r="J188" s="33"/>
      <c r="K188" s="40"/>
      <c r="L188" s="41"/>
      <c r="M188" s="42"/>
      <c r="N188" s="43"/>
    </row>
    <row r="189" spans="1:14" s="87" customFormat="1" ht="15" customHeight="1">
      <c r="A189" s="414"/>
      <c r="B189" s="414"/>
      <c r="C189" s="401"/>
      <c r="D189" s="394" t="s">
        <v>30</v>
      </c>
      <c r="E189" s="395" t="s">
        <v>211</v>
      </c>
      <c r="F189" s="396"/>
      <c r="G189" s="392" t="s">
        <v>30</v>
      </c>
      <c r="H189" s="392">
        <v>1133.2</v>
      </c>
      <c r="I189" s="429">
        <v>149.46</v>
      </c>
      <c r="J189" s="33">
        <v>1133.2</v>
      </c>
      <c r="K189" s="40">
        <v>11500</v>
      </c>
      <c r="L189" s="41"/>
      <c r="M189" s="42"/>
      <c r="N189" s="43"/>
    </row>
    <row r="190" spans="1:14" s="87" customFormat="1" ht="15.75" customHeight="1">
      <c r="A190" s="414"/>
      <c r="B190" s="414"/>
      <c r="C190" s="401"/>
      <c r="D190" s="394"/>
      <c r="E190" s="395"/>
      <c r="F190" s="396"/>
      <c r="G190" s="392" t="s">
        <v>31</v>
      </c>
      <c r="H190" s="392"/>
      <c r="I190" s="429"/>
      <c r="J190" s="90"/>
      <c r="K190" s="91"/>
      <c r="L190" s="92"/>
      <c r="M190" s="93"/>
      <c r="N190" s="35"/>
    </row>
    <row r="191" spans="1:14" s="87" customFormat="1" ht="78.75">
      <c r="A191" s="169" t="s">
        <v>212</v>
      </c>
      <c r="B191" s="169"/>
      <c r="C191" s="55" t="s">
        <v>179</v>
      </c>
      <c r="D191" s="55" t="s">
        <v>25</v>
      </c>
      <c r="E191" s="55" t="s">
        <v>25</v>
      </c>
      <c r="F191" s="55" t="s">
        <v>25</v>
      </c>
      <c r="G191" s="28" t="s">
        <v>25</v>
      </c>
      <c r="H191" s="28" t="s">
        <v>25</v>
      </c>
      <c r="I191" s="164" t="s">
        <v>25</v>
      </c>
      <c r="J191" s="94"/>
      <c r="K191" s="95"/>
      <c r="L191" s="96"/>
      <c r="M191" s="97"/>
      <c r="N191" s="35"/>
    </row>
    <row r="192" spans="1:14" s="87" customFormat="1" ht="15" customHeight="1">
      <c r="A192" s="417" t="s">
        <v>101</v>
      </c>
      <c r="B192" s="417"/>
      <c r="C192" s="418" t="s">
        <v>168</v>
      </c>
      <c r="D192" s="394" t="s">
        <v>24</v>
      </c>
      <c r="E192" s="428"/>
      <c r="F192" s="396"/>
      <c r="G192" s="392" t="s">
        <v>26</v>
      </c>
      <c r="H192" s="392"/>
      <c r="I192" s="393"/>
      <c r="J192" s="90">
        <f>J195</f>
        <v>0</v>
      </c>
      <c r="K192" s="91">
        <f>K195+K196</f>
        <v>300</v>
      </c>
      <c r="L192" s="92">
        <f>L195</f>
        <v>0</v>
      </c>
      <c r="M192" s="93"/>
      <c r="N192" s="35"/>
    </row>
    <row r="193" spans="1:14" s="87" customFormat="1" ht="15" customHeight="1">
      <c r="A193" s="417"/>
      <c r="B193" s="417"/>
      <c r="C193" s="418"/>
      <c r="D193" s="394"/>
      <c r="E193" s="428"/>
      <c r="F193" s="396"/>
      <c r="G193" s="392" t="s">
        <v>27</v>
      </c>
      <c r="H193" s="392"/>
      <c r="I193" s="393"/>
      <c r="J193" s="90"/>
      <c r="K193" s="91"/>
      <c r="L193" s="92"/>
      <c r="M193" s="93"/>
      <c r="N193" s="89"/>
    </row>
    <row r="194" spans="1:14" s="87" customFormat="1">
      <c r="A194" s="417"/>
      <c r="B194" s="417"/>
      <c r="C194" s="418"/>
      <c r="D194" s="394" t="s">
        <v>28</v>
      </c>
      <c r="E194" s="428"/>
      <c r="F194" s="396"/>
      <c r="G194" s="392" t="s">
        <v>29</v>
      </c>
      <c r="H194" s="392"/>
      <c r="I194" s="393"/>
      <c r="J194" s="90"/>
      <c r="K194" s="91"/>
      <c r="L194" s="92"/>
      <c r="M194" s="93"/>
      <c r="N194" s="89"/>
    </row>
    <row r="195" spans="1:14" s="87" customFormat="1" ht="15.75" customHeight="1">
      <c r="A195" s="417"/>
      <c r="B195" s="417"/>
      <c r="C195" s="418"/>
      <c r="D195" s="394" t="s">
        <v>30</v>
      </c>
      <c r="E195" s="430"/>
      <c r="F195" s="396"/>
      <c r="G195" s="392" t="s">
        <v>30</v>
      </c>
      <c r="H195" s="392"/>
      <c r="I195" s="393"/>
      <c r="J195" s="90">
        <f>J200</f>
        <v>0</v>
      </c>
      <c r="K195" s="91">
        <f t="shared" ref="K195:K196" si="7">K200</f>
        <v>300</v>
      </c>
      <c r="L195" s="92">
        <f>L200</f>
        <v>0</v>
      </c>
      <c r="M195" s="93"/>
      <c r="N195" s="89"/>
    </row>
    <row r="196" spans="1:14" s="87" customFormat="1">
      <c r="A196" s="417"/>
      <c r="B196" s="417"/>
      <c r="C196" s="418"/>
      <c r="D196" s="394"/>
      <c r="E196" s="430"/>
      <c r="F196" s="396"/>
      <c r="G196" s="392" t="s">
        <v>31</v>
      </c>
      <c r="H196" s="392"/>
      <c r="I196" s="393"/>
      <c r="J196" s="90"/>
      <c r="K196" s="91">
        <f t="shared" si="7"/>
        <v>0</v>
      </c>
      <c r="L196" s="92"/>
      <c r="M196" s="93"/>
      <c r="N196" s="89"/>
    </row>
    <row r="197" spans="1:14" s="87" customFormat="1" ht="15" customHeight="1">
      <c r="A197" s="414" t="s">
        <v>103</v>
      </c>
      <c r="B197" s="414"/>
      <c r="C197" s="401" t="s">
        <v>179</v>
      </c>
      <c r="D197" s="394" t="s">
        <v>24</v>
      </c>
      <c r="E197" s="394"/>
      <c r="F197" s="396"/>
      <c r="G197" s="392" t="s">
        <v>26</v>
      </c>
      <c r="H197" s="392"/>
      <c r="I197" s="393"/>
      <c r="J197" s="90">
        <f>J200</f>
        <v>0</v>
      </c>
      <c r="K197" s="91">
        <f>K200</f>
        <v>300</v>
      </c>
      <c r="L197" s="92">
        <f>L200</f>
        <v>0</v>
      </c>
      <c r="M197" s="93"/>
      <c r="N197" s="89"/>
    </row>
    <row r="198" spans="1:14" s="87" customFormat="1" ht="15" customHeight="1">
      <c r="A198" s="414"/>
      <c r="B198" s="414"/>
      <c r="C198" s="401"/>
      <c r="D198" s="394"/>
      <c r="E198" s="394"/>
      <c r="F198" s="396"/>
      <c r="G198" s="392" t="s">
        <v>27</v>
      </c>
      <c r="H198" s="392"/>
      <c r="I198" s="393"/>
      <c r="J198" s="90"/>
      <c r="K198" s="91"/>
      <c r="L198" s="92"/>
      <c r="M198" s="93"/>
      <c r="N198" s="29"/>
    </row>
    <row r="199" spans="1:14" s="87" customFormat="1">
      <c r="A199" s="414"/>
      <c r="B199" s="414"/>
      <c r="C199" s="401"/>
      <c r="D199" s="394" t="s">
        <v>28</v>
      </c>
      <c r="E199" s="394"/>
      <c r="F199" s="396"/>
      <c r="G199" s="392" t="s">
        <v>29</v>
      </c>
      <c r="H199" s="392"/>
      <c r="I199" s="393"/>
      <c r="J199" s="90"/>
      <c r="K199" s="91"/>
      <c r="L199" s="92"/>
      <c r="M199" s="93"/>
      <c r="N199" s="35"/>
    </row>
    <row r="200" spans="1:14" s="87" customFormat="1" ht="89.25" customHeight="1">
      <c r="A200" s="414"/>
      <c r="B200" s="414"/>
      <c r="C200" s="401"/>
      <c r="D200" s="394" t="s">
        <v>30</v>
      </c>
      <c r="E200" s="394"/>
      <c r="F200" s="396"/>
      <c r="G200" s="392" t="s">
        <v>30</v>
      </c>
      <c r="H200" s="392"/>
      <c r="I200" s="393"/>
      <c r="J200" s="90"/>
      <c r="K200" s="91">
        <v>300</v>
      </c>
      <c r="L200" s="92">
        <v>0</v>
      </c>
      <c r="M200" s="93"/>
      <c r="N200" s="35"/>
    </row>
    <row r="201" spans="1:14" s="87" customFormat="1" ht="15.75" customHeight="1">
      <c r="A201" s="414"/>
      <c r="B201" s="414"/>
      <c r="C201" s="401"/>
      <c r="D201" s="394"/>
      <c r="E201" s="394"/>
      <c r="F201" s="396"/>
      <c r="G201" s="392" t="s">
        <v>31</v>
      </c>
      <c r="H201" s="392"/>
      <c r="I201" s="393"/>
      <c r="J201" s="90"/>
      <c r="K201" s="91"/>
      <c r="L201" s="92"/>
      <c r="M201" s="93"/>
      <c r="N201" s="35"/>
    </row>
    <row r="202" spans="1:14" s="87" customFormat="1" ht="99" customHeight="1">
      <c r="A202" s="169" t="s">
        <v>213</v>
      </c>
      <c r="B202" s="169"/>
      <c r="C202" s="55" t="s">
        <v>179</v>
      </c>
      <c r="D202" s="55" t="s">
        <v>25</v>
      </c>
      <c r="E202" s="55" t="s">
        <v>25</v>
      </c>
      <c r="F202" s="55" t="s">
        <v>25</v>
      </c>
      <c r="G202" s="28" t="s">
        <v>25</v>
      </c>
      <c r="H202" s="28" t="s">
        <v>25</v>
      </c>
      <c r="I202" s="164" t="s">
        <v>25</v>
      </c>
      <c r="J202" s="94"/>
      <c r="K202" s="95"/>
      <c r="L202" s="96"/>
      <c r="M202" s="97"/>
      <c r="N202" s="35"/>
    </row>
    <row r="203" spans="1:14" s="87" customFormat="1" ht="15" customHeight="1">
      <c r="A203" s="417" t="s">
        <v>106</v>
      </c>
      <c r="B203" s="417"/>
      <c r="C203" s="418" t="s">
        <v>177</v>
      </c>
      <c r="D203" s="394" t="s">
        <v>24</v>
      </c>
      <c r="E203" s="422">
        <v>1675.5</v>
      </c>
      <c r="F203" s="391"/>
      <c r="G203" s="392" t="s">
        <v>26</v>
      </c>
      <c r="H203" s="392"/>
      <c r="I203" s="393"/>
      <c r="J203" s="90">
        <f>J206</f>
        <v>1675.5</v>
      </c>
      <c r="K203" s="91">
        <f>K206</f>
        <v>12700</v>
      </c>
      <c r="L203" s="92">
        <f>L206</f>
        <v>0</v>
      </c>
      <c r="M203" s="93"/>
      <c r="N203" s="35"/>
    </row>
    <row r="204" spans="1:14" s="87" customFormat="1" ht="15" customHeight="1">
      <c r="A204" s="417"/>
      <c r="B204" s="417"/>
      <c r="C204" s="418"/>
      <c r="D204" s="394"/>
      <c r="E204" s="422"/>
      <c r="F204" s="391"/>
      <c r="G204" s="392" t="s">
        <v>27</v>
      </c>
      <c r="H204" s="392"/>
      <c r="I204" s="393"/>
      <c r="J204" s="90"/>
      <c r="K204" s="91"/>
      <c r="L204" s="92"/>
      <c r="M204" s="93"/>
      <c r="N204" s="35"/>
    </row>
    <row r="205" spans="1:14" s="87" customFormat="1">
      <c r="A205" s="417"/>
      <c r="B205" s="417"/>
      <c r="C205" s="418"/>
      <c r="D205" s="394" t="s">
        <v>28</v>
      </c>
      <c r="E205" s="422"/>
      <c r="F205" s="391"/>
      <c r="G205" s="392" t="s">
        <v>29</v>
      </c>
      <c r="H205" s="392"/>
      <c r="I205" s="393"/>
      <c r="J205" s="90"/>
      <c r="K205" s="91"/>
      <c r="L205" s="92"/>
      <c r="M205" s="93"/>
      <c r="N205" s="35"/>
    </row>
    <row r="206" spans="1:14" s="87" customFormat="1" ht="15.75" customHeight="1">
      <c r="A206" s="417"/>
      <c r="B206" s="417"/>
      <c r="C206" s="418"/>
      <c r="D206" s="394" t="s">
        <v>30</v>
      </c>
      <c r="E206" s="422">
        <v>1675.5</v>
      </c>
      <c r="F206" s="396"/>
      <c r="G206" s="392" t="s">
        <v>30</v>
      </c>
      <c r="H206" s="392"/>
      <c r="I206" s="393"/>
      <c r="J206" s="90">
        <f>J211</f>
        <v>1675.5</v>
      </c>
      <c r="K206" s="91">
        <f>K211</f>
        <v>12700</v>
      </c>
      <c r="L206" s="92">
        <f>L211</f>
        <v>0</v>
      </c>
      <c r="M206" s="93"/>
      <c r="N206" s="35"/>
    </row>
    <row r="207" spans="1:14" s="87" customFormat="1">
      <c r="A207" s="417"/>
      <c r="B207" s="417"/>
      <c r="C207" s="418"/>
      <c r="D207" s="394"/>
      <c r="E207" s="422"/>
      <c r="F207" s="396"/>
      <c r="G207" s="392" t="s">
        <v>31</v>
      </c>
      <c r="H207" s="392"/>
      <c r="I207" s="393"/>
      <c r="J207" s="90"/>
      <c r="K207" s="91"/>
      <c r="L207" s="92"/>
      <c r="M207" s="93"/>
      <c r="N207" s="35"/>
    </row>
    <row r="208" spans="1:14" s="87" customFormat="1" ht="15" customHeight="1">
      <c r="A208" s="414" t="s">
        <v>109</v>
      </c>
      <c r="B208" s="414"/>
      <c r="C208" s="401" t="s">
        <v>179</v>
      </c>
      <c r="D208" s="394" t="s">
        <v>24</v>
      </c>
      <c r="E208" s="395" t="s">
        <v>214</v>
      </c>
      <c r="F208" s="396"/>
      <c r="G208" s="392" t="s">
        <v>26</v>
      </c>
      <c r="H208" s="392"/>
      <c r="I208" s="393"/>
      <c r="J208" s="90">
        <f>J211</f>
        <v>1675.5</v>
      </c>
      <c r="K208" s="91">
        <f>K211</f>
        <v>12700</v>
      </c>
      <c r="L208" s="92">
        <f>L211</f>
        <v>0</v>
      </c>
      <c r="M208" s="93"/>
      <c r="N208" s="35"/>
    </row>
    <row r="209" spans="1:14" s="87" customFormat="1" ht="15" customHeight="1">
      <c r="A209" s="414"/>
      <c r="B209" s="414"/>
      <c r="C209" s="401"/>
      <c r="D209" s="394"/>
      <c r="E209" s="395"/>
      <c r="F209" s="396"/>
      <c r="G209" s="392" t="s">
        <v>27</v>
      </c>
      <c r="H209" s="392"/>
      <c r="I209" s="393"/>
      <c r="J209" s="90"/>
      <c r="K209" s="91"/>
      <c r="L209" s="92"/>
      <c r="M209" s="93"/>
      <c r="N209" s="89"/>
    </row>
    <row r="210" spans="1:14" s="87" customFormat="1">
      <c r="A210" s="414"/>
      <c r="B210" s="414"/>
      <c r="C210" s="401"/>
      <c r="D210" s="394" t="s">
        <v>28</v>
      </c>
      <c r="E210" s="395"/>
      <c r="F210" s="396"/>
      <c r="G210" s="392" t="s">
        <v>29</v>
      </c>
      <c r="H210" s="392"/>
      <c r="I210" s="393"/>
      <c r="J210" s="90"/>
      <c r="K210" s="91"/>
      <c r="L210" s="92"/>
      <c r="M210" s="93"/>
      <c r="N210" s="89"/>
    </row>
    <row r="211" spans="1:14" s="87" customFormat="1" ht="15" customHeight="1">
      <c r="A211" s="414"/>
      <c r="B211" s="414"/>
      <c r="C211" s="401"/>
      <c r="D211" s="394" t="s">
        <v>30</v>
      </c>
      <c r="E211" s="395" t="s">
        <v>214</v>
      </c>
      <c r="F211" s="396"/>
      <c r="G211" s="392" t="s">
        <v>30</v>
      </c>
      <c r="H211" s="392"/>
      <c r="I211" s="393"/>
      <c r="J211" s="90">
        <v>1675.5</v>
      </c>
      <c r="K211" s="91">
        <v>12700</v>
      </c>
      <c r="L211" s="92">
        <v>0</v>
      </c>
      <c r="M211" s="93"/>
      <c r="N211" s="89"/>
    </row>
    <row r="212" spans="1:14" s="87" customFormat="1" ht="15.75" customHeight="1">
      <c r="A212" s="414"/>
      <c r="B212" s="414"/>
      <c r="C212" s="401"/>
      <c r="D212" s="394"/>
      <c r="E212" s="395"/>
      <c r="F212" s="396"/>
      <c r="G212" s="392" t="s">
        <v>31</v>
      </c>
      <c r="H212" s="392"/>
      <c r="I212" s="393"/>
      <c r="J212" s="90"/>
      <c r="K212" s="91"/>
      <c r="L212" s="92"/>
      <c r="M212" s="93"/>
      <c r="N212" s="89"/>
    </row>
    <row r="213" spans="1:14" s="87" customFormat="1" ht="78.75">
      <c r="A213" s="169" t="s">
        <v>215</v>
      </c>
      <c r="B213" s="169"/>
      <c r="C213" s="55" t="s">
        <v>179</v>
      </c>
      <c r="D213" s="55" t="s">
        <v>25</v>
      </c>
      <c r="E213" s="55" t="s">
        <v>25</v>
      </c>
      <c r="F213" s="55" t="s">
        <v>25</v>
      </c>
      <c r="G213" s="28" t="s">
        <v>25</v>
      </c>
      <c r="H213" s="28" t="s">
        <v>25</v>
      </c>
      <c r="I213" s="164" t="s">
        <v>25</v>
      </c>
      <c r="J213" s="94"/>
      <c r="K213" s="95"/>
      <c r="L213" s="96"/>
      <c r="M213" s="97"/>
      <c r="N213" s="89"/>
    </row>
    <row r="214" spans="1:14" s="87" customFormat="1" ht="15" customHeight="1">
      <c r="A214" s="417" t="s">
        <v>113</v>
      </c>
      <c r="B214" s="417"/>
      <c r="C214" s="427" t="s">
        <v>216</v>
      </c>
      <c r="D214" s="401" t="s">
        <v>25</v>
      </c>
      <c r="E214" s="401" t="s">
        <v>25</v>
      </c>
      <c r="F214" s="401" t="s">
        <v>25</v>
      </c>
      <c r="G214" s="401" t="s">
        <v>25</v>
      </c>
      <c r="H214" s="401" t="s">
        <v>25</v>
      </c>
      <c r="I214" s="401" t="s">
        <v>25</v>
      </c>
      <c r="J214" s="90"/>
      <c r="K214" s="91"/>
      <c r="L214" s="92"/>
      <c r="M214" s="93"/>
      <c r="N214" s="29"/>
    </row>
    <row r="215" spans="1:14" s="87" customFormat="1">
      <c r="A215" s="417"/>
      <c r="B215" s="417"/>
      <c r="C215" s="427"/>
      <c r="D215" s="401"/>
      <c r="E215" s="401"/>
      <c r="F215" s="401"/>
      <c r="G215" s="401"/>
      <c r="H215" s="401"/>
      <c r="I215" s="401"/>
      <c r="J215" s="90"/>
      <c r="K215" s="91"/>
      <c r="L215" s="92"/>
      <c r="M215" s="93"/>
      <c r="N215" s="35"/>
    </row>
    <row r="216" spans="1:14" s="87" customFormat="1">
      <c r="A216" s="417"/>
      <c r="B216" s="417"/>
      <c r="C216" s="427"/>
      <c r="D216" s="401" t="s">
        <v>28</v>
      </c>
      <c r="E216" s="401" t="s">
        <v>28</v>
      </c>
      <c r="F216" s="401" t="s">
        <v>28</v>
      </c>
      <c r="G216" s="401" t="s">
        <v>28</v>
      </c>
      <c r="H216" s="401" t="s">
        <v>28</v>
      </c>
      <c r="I216" s="401" t="s">
        <v>28</v>
      </c>
      <c r="J216" s="90"/>
      <c r="K216" s="91"/>
      <c r="L216" s="92"/>
      <c r="M216" s="93"/>
      <c r="N216" s="35"/>
    </row>
    <row r="217" spans="1:14" s="87" customFormat="1" ht="15.75" customHeight="1">
      <c r="A217" s="417"/>
      <c r="B217" s="417"/>
      <c r="C217" s="427"/>
      <c r="D217" s="401" t="s">
        <v>30</v>
      </c>
      <c r="E217" s="401" t="s">
        <v>30</v>
      </c>
      <c r="F217" s="401" t="s">
        <v>30</v>
      </c>
      <c r="G217" s="401" t="s">
        <v>30</v>
      </c>
      <c r="H217" s="401" t="s">
        <v>30</v>
      </c>
      <c r="I217" s="401" t="s">
        <v>30</v>
      </c>
      <c r="J217" s="90"/>
      <c r="K217" s="91"/>
      <c r="L217" s="92"/>
      <c r="M217" s="93"/>
      <c r="N217" s="35"/>
    </row>
    <row r="218" spans="1:14" s="87" customFormat="1">
      <c r="A218" s="417"/>
      <c r="B218" s="417"/>
      <c r="C218" s="427"/>
      <c r="D218" s="401"/>
      <c r="E218" s="401"/>
      <c r="F218" s="401"/>
      <c r="G218" s="401"/>
      <c r="H218" s="401"/>
      <c r="I218" s="401"/>
      <c r="J218" s="90"/>
      <c r="K218" s="91"/>
      <c r="L218" s="92"/>
      <c r="M218" s="93"/>
      <c r="N218" s="35"/>
    </row>
    <row r="219" spans="1:14" s="87" customFormat="1" ht="15" customHeight="1">
      <c r="A219" s="414" t="s">
        <v>115</v>
      </c>
      <c r="B219" s="414"/>
      <c r="C219" s="401" t="s">
        <v>217</v>
      </c>
      <c r="D219" s="401" t="s">
        <v>25</v>
      </c>
      <c r="E219" s="401" t="s">
        <v>25</v>
      </c>
      <c r="F219" s="401" t="s">
        <v>25</v>
      </c>
      <c r="G219" s="401" t="s">
        <v>25</v>
      </c>
      <c r="H219" s="401" t="s">
        <v>25</v>
      </c>
      <c r="I219" s="401" t="s">
        <v>25</v>
      </c>
      <c r="J219" s="90"/>
      <c r="K219" s="91"/>
      <c r="L219" s="92"/>
      <c r="M219" s="93"/>
      <c r="N219" s="35"/>
    </row>
    <row r="220" spans="1:14" s="87" customFormat="1">
      <c r="A220" s="414"/>
      <c r="B220" s="414"/>
      <c r="C220" s="401"/>
      <c r="D220" s="401"/>
      <c r="E220" s="401"/>
      <c r="F220" s="401"/>
      <c r="G220" s="401"/>
      <c r="H220" s="401"/>
      <c r="I220" s="401"/>
      <c r="J220" s="90"/>
      <c r="K220" s="91"/>
      <c r="L220" s="92"/>
      <c r="M220" s="93"/>
      <c r="N220" s="89"/>
    </row>
    <row r="221" spans="1:14" s="87" customFormat="1">
      <c r="A221" s="414"/>
      <c r="B221" s="414"/>
      <c r="C221" s="401"/>
      <c r="D221" s="401" t="s">
        <v>28</v>
      </c>
      <c r="E221" s="401" t="s">
        <v>28</v>
      </c>
      <c r="F221" s="401" t="s">
        <v>28</v>
      </c>
      <c r="G221" s="401" t="s">
        <v>28</v>
      </c>
      <c r="H221" s="401" t="s">
        <v>28</v>
      </c>
      <c r="I221" s="401" t="s">
        <v>28</v>
      </c>
      <c r="J221" s="90"/>
      <c r="K221" s="91"/>
      <c r="L221" s="92"/>
      <c r="M221" s="93"/>
      <c r="N221" s="89"/>
    </row>
    <row r="222" spans="1:14" s="87" customFormat="1">
      <c r="A222" s="414"/>
      <c r="B222" s="414"/>
      <c r="C222" s="401"/>
      <c r="D222" s="401" t="s">
        <v>30</v>
      </c>
      <c r="E222" s="401" t="s">
        <v>30</v>
      </c>
      <c r="F222" s="401" t="s">
        <v>30</v>
      </c>
      <c r="G222" s="401" t="s">
        <v>30</v>
      </c>
      <c r="H222" s="401" t="s">
        <v>30</v>
      </c>
      <c r="I222" s="401" t="s">
        <v>30</v>
      </c>
      <c r="J222" s="90"/>
      <c r="K222" s="91"/>
      <c r="L222" s="92"/>
      <c r="M222" s="93"/>
      <c r="N222" s="89"/>
    </row>
    <row r="223" spans="1:14" s="87" customFormat="1" ht="15.75" customHeight="1">
      <c r="A223" s="414"/>
      <c r="B223" s="414"/>
      <c r="C223" s="401"/>
      <c r="D223" s="401"/>
      <c r="E223" s="401"/>
      <c r="F223" s="401"/>
      <c r="G223" s="401"/>
      <c r="H223" s="401"/>
      <c r="I223" s="401"/>
      <c r="J223" s="90"/>
      <c r="K223" s="91"/>
      <c r="L223" s="92"/>
      <c r="M223" s="93"/>
      <c r="N223" s="89"/>
    </row>
    <row r="224" spans="1:14" s="87" customFormat="1" ht="47.25" customHeight="1">
      <c r="A224" s="169" t="s">
        <v>218</v>
      </c>
      <c r="B224" s="169"/>
      <c r="C224" s="55" t="s">
        <v>217</v>
      </c>
      <c r="D224" s="55" t="s">
        <v>25</v>
      </c>
      <c r="E224" s="55" t="s">
        <v>25</v>
      </c>
      <c r="F224" s="55" t="s">
        <v>25</v>
      </c>
      <c r="G224" s="28" t="s">
        <v>25</v>
      </c>
      <c r="H224" s="28" t="s">
        <v>25</v>
      </c>
      <c r="I224" s="164" t="s">
        <v>25</v>
      </c>
      <c r="J224" s="94"/>
      <c r="K224" s="95"/>
      <c r="L224" s="96"/>
      <c r="M224" s="97"/>
      <c r="N224" s="89"/>
    </row>
    <row r="225" spans="1:16" s="87" customFormat="1" ht="15" customHeight="1">
      <c r="A225" s="417" t="s">
        <v>118</v>
      </c>
      <c r="B225" s="417"/>
      <c r="C225" s="418" t="s">
        <v>219</v>
      </c>
      <c r="D225" s="401" t="s">
        <v>25</v>
      </c>
      <c r="E225" s="401" t="s">
        <v>25</v>
      </c>
      <c r="F225" s="401" t="s">
        <v>25</v>
      </c>
      <c r="G225" s="401" t="s">
        <v>25</v>
      </c>
      <c r="H225" s="401" t="s">
        <v>25</v>
      </c>
      <c r="I225" s="401" t="s">
        <v>25</v>
      </c>
      <c r="J225" s="90"/>
      <c r="K225" s="91"/>
      <c r="L225" s="92"/>
      <c r="M225" s="93"/>
      <c r="N225" s="35"/>
    </row>
    <row r="226" spans="1:16" s="87" customFormat="1">
      <c r="A226" s="417"/>
      <c r="B226" s="417"/>
      <c r="C226" s="418"/>
      <c r="D226" s="401"/>
      <c r="E226" s="401"/>
      <c r="F226" s="401"/>
      <c r="G226" s="401"/>
      <c r="H226" s="401"/>
      <c r="I226" s="401"/>
      <c r="J226" s="90"/>
      <c r="K226" s="91"/>
      <c r="L226" s="92"/>
      <c r="M226" s="93"/>
      <c r="N226" s="35"/>
    </row>
    <row r="227" spans="1:16" s="87" customFormat="1">
      <c r="A227" s="417"/>
      <c r="B227" s="417"/>
      <c r="C227" s="418"/>
      <c r="D227" s="401" t="s">
        <v>28</v>
      </c>
      <c r="E227" s="401" t="s">
        <v>28</v>
      </c>
      <c r="F227" s="401" t="s">
        <v>28</v>
      </c>
      <c r="G227" s="401" t="s">
        <v>28</v>
      </c>
      <c r="H227" s="401" t="s">
        <v>28</v>
      </c>
      <c r="I227" s="401" t="s">
        <v>28</v>
      </c>
      <c r="J227" s="90"/>
      <c r="K227" s="91"/>
      <c r="L227" s="92"/>
      <c r="M227" s="93"/>
      <c r="N227" s="35"/>
    </row>
    <row r="228" spans="1:16" s="87" customFormat="1" ht="15.75" customHeight="1">
      <c r="A228" s="417"/>
      <c r="B228" s="417"/>
      <c r="C228" s="418"/>
      <c r="D228" s="401" t="s">
        <v>30</v>
      </c>
      <c r="E228" s="401" t="s">
        <v>30</v>
      </c>
      <c r="F228" s="401" t="s">
        <v>30</v>
      </c>
      <c r="G228" s="401" t="s">
        <v>30</v>
      </c>
      <c r="H228" s="401" t="s">
        <v>30</v>
      </c>
      <c r="I228" s="401" t="s">
        <v>30</v>
      </c>
      <c r="J228" s="90"/>
      <c r="K228" s="91"/>
      <c r="L228" s="92"/>
      <c r="M228" s="93"/>
      <c r="N228" s="35"/>
    </row>
    <row r="229" spans="1:16" s="87" customFormat="1">
      <c r="A229" s="417"/>
      <c r="B229" s="417"/>
      <c r="C229" s="418"/>
      <c r="D229" s="401"/>
      <c r="E229" s="401"/>
      <c r="F229" s="401"/>
      <c r="G229" s="401"/>
      <c r="H229" s="401"/>
      <c r="I229" s="401"/>
      <c r="J229" s="90"/>
      <c r="K229" s="91"/>
      <c r="L229" s="92"/>
      <c r="M229" s="93"/>
      <c r="N229" s="89"/>
    </row>
    <row r="230" spans="1:16" s="87" customFormat="1" ht="15" customHeight="1">
      <c r="A230" s="414" t="s">
        <v>119</v>
      </c>
      <c r="B230" s="414"/>
      <c r="C230" s="401" t="s">
        <v>220</v>
      </c>
      <c r="D230" s="401" t="s">
        <v>25</v>
      </c>
      <c r="E230" s="401" t="s">
        <v>25</v>
      </c>
      <c r="F230" s="401" t="s">
        <v>25</v>
      </c>
      <c r="G230" s="401" t="s">
        <v>25</v>
      </c>
      <c r="H230" s="401" t="s">
        <v>25</v>
      </c>
      <c r="I230" s="401" t="s">
        <v>25</v>
      </c>
      <c r="J230" s="90"/>
      <c r="K230" s="91"/>
      <c r="L230" s="92"/>
      <c r="M230" s="93"/>
      <c r="N230" s="89"/>
    </row>
    <row r="231" spans="1:16" s="87" customFormat="1">
      <c r="A231" s="414"/>
      <c r="B231" s="414"/>
      <c r="C231" s="401"/>
      <c r="D231" s="401"/>
      <c r="E231" s="401"/>
      <c r="F231" s="401"/>
      <c r="G231" s="401"/>
      <c r="H231" s="401"/>
      <c r="I231" s="401"/>
      <c r="J231" s="90"/>
      <c r="K231" s="91"/>
      <c r="L231" s="92"/>
      <c r="M231" s="93"/>
      <c r="N231" s="89"/>
    </row>
    <row r="232" spans="1:16" s="87" customFormat="1">
      <c r="A232" s="414"/>
      <c r="B232" s="414"/>
      <c r="C232" s="401"/>
      <c r="D232" s="401" t="s">
        <v>28</v>
      </c>
      <c r="E232" s="401" t="s">
        <v>28</v>
      </c>
      <c r="F232" s="401" t="s">
        <v>28</v>
      </c>
      <c r="G232" s="401" t="s">
        <v>28</v>
      </c>
      <c r="H232" s="401" t="s">
        <v>28</v>
      </c>
      <c r="I232" s="401" t="s">
        <v>28</v>
      </c>
      <c r="J232" s="90"/>
      <c r="K232" s="91"/>
      <c r="L232" s="92"/>
      <c r="M232" s="93"/>
      <c r="N232" s="89"/>
    </row>
    <row r="233" spans="1:16" s="87" customFormat="1">
      <c r="A233" s="414"/>
      <c r="B233" s="414"/>
      <c r="C233" s="401"/>
      <c r="D233" s="401" t="s">
        <v>30</v>
      </c>
      <c r="E233" s="401" t="s">
        <v>30</v>
      </c>
      <c r="F233" s="401" t="s">
        <v>30</v>
      </c>
      <c r="G233" s="401" t="s">
        <v>30</v>
      </c>
      <c r="H233" s="401" t="s">
        <v>30</v>
      </c>
      <c r="I233" s="401" t="s">
        <v>30</v>
      </c>
      <c r="J233" s="90"/>
      <c r="K233" s="91"/>
      <c r="L233" s="92"/>
      <c r="M233" s="93"/>
      <c r="N233" s="89"/>
    </row>
    <row r="234" spans="1:16" s="99" customFormat="1" ht="15.75" customHeight="1">
      <c r="A234" s="414"/>
      <c r="B234" s="414"/>
      <c r="C234" s="401"/>
      <c r="D234" s="401"/>
      <c r="E234" s="401"/>
      <c r="F234" s="401"/>
      <c r="G234" s="401"/>
      <c r="H234" s="401"/>
      <c r="I234" s="401"/>
      <c r="J234" s="90"/>
      <c r="K234" s="91"/>
      <c r="L234" s="92"/>
      <c r="M234" s="93"/>
      <c r="N234" s="29"/>
      <c r="O234" s="199"/>
    </row>
    <row r="235" spans="1:16" s="99" customFormat="1" ht="71.25" customHeight="1">
      <c r="A235" s="169" t="s">
        <v>221</v>
      </c>
      <c r="B235" s="169"/>
      <c r="C235" s="55" t="s">
        <v>222</v>
      </c>
      <c r="D235" s="55" t="s">
        <v>25</v>
      </c>
      <c r="E235" s="55" t="s">
        <v>25</v>
      </c>
      <c r="F235" s="55" t="s">
        <v>25</v>
      </c>
      <c r="G235" s="28" t="s">
        <v>25</v>
      </c>
      <c r="H235" s="28" t="s">
        <v>25</v>
      </c>
      <c r="I235" s="164" t="s">
        <v>25</v>
      </c>
      <c r="J235" s="94"/>
      <c r="K235" s="95"/>
      <c r="L235" s="96"/>
      <c r="M235" s="97"/>
      <c r="N235" s="29"/>
    </row>
    <row r="236" spans="1:16" s="99" customFormat="1" ht="15" customHeight="1">
      <c r="A236" s="410" t="s">
        <v>122</v>
      </c>
      <c r="B236" s="410"/>
      <c r="C236" s="411" t="s">
        <v>223</v>
      </c>
      <c r="D236" s="404" t="s">
        <v>24</v>
      </c>
      <c r="E236" s="426">
        <v>21710.3</v>
      </c>
      <c r="F236" s="406"/>
      <c r="G236" s="407" t="s">
        <v>26</v>
      </c>
      <c r="H236" s="407"/>
      <c r="I236" s="403"/>
      <c r="J236" s="90">
        <f>SUM(J237:J240)</f>
        <v>21710.3</v>
      </c>
      <c r="K236" s="90">
        <f>K237+K238+K239+K240</f>
        <v>244726.9</v>
      </c>
      <c r="L236" s="90">
        <f>L239+L238</f>
        <v>0</v>
      </c>
      <c r="M236" s="117">
        <f>M238+M239</f>
        <v>0</v>
      </c>
      <c r="N236" s="157"/>
    </row>
    <row r="237" spans="1:16" s="99" customFormat="1" ht="15" customHeight="1">
      <c r="A237" s="410"/>
      <c r="B237" s="410"/>
      <c r="C237" s="411"/>
      <c r="D237" s="404"/>
      <c r="E237" s="426"/>
      <c r="F237" s="406"/>
      <c r="G237" s="407" t="s">
        <v>27</v>
      </c>
      <c r="H237" s="407"/>
      <c r="I237" s="403"/>
      <c r="J237" s="90"/>
      <c r="K237" s="90"/>
      <c r="L237" s="90"/>
      <c r="M237" s="117"/>
      <c r="N237" s="157"/>
      <c r="P237" s="201"/>
    </row>
    <row r="238" spans="1:16" s="99" customFormat="1">
      <c r="A238" s="410"/>
      <c r="B238" s="410"/>
      <c r="C238" s="411"/>
      <c r="D238" s="152" t="s">
        <v>28</v>
      </c>
      <c r="E238" s="200"/>
      <c r="F238" s="154"/>
      <c r="G238" s="155" t="s">
        <v>29</v>
      </c>
      <c r="H238" s="155"/>
      <c r="I238" s="156"/>
      <c r="J238" s="90"/>
      <c r="K238" s="90">
        <f>K243</f>
        <v>69182</v>
      </c>
      <c r="L238" s="90">
        <f>L243+L273</f>
        <v>0</v>
      </c>
      <c r="M238" s="117">
        <f t="shared" ref="M238:M239" si="8">M273</f>
        <v>0</v>
      </c>
      <c r="N238" s="157"/>
    </row>
    <row r="239" spans="1:16" s="87" customFormat="1" ht="22.5" customHeight="1">
      <c r="A239" s="410"/>
      <c r="B239" s="410"/>
      <c r="C239" s="411"/>
      <c r="D239" s="404" t="s">
        <v>30</v>
      </c>
      <c r="E239" s="426">
        <v>21710.3</v>
      </c>
      <c r="F239" s="406"/>
      <c r="G239" s="407" t="s">
        <v>30</v>
      </c>
      <c r="H239" s="407"/>
      <c r="I239" s="403"/>
      <c r="J239" s="90">
        <f>J274+J244</f>
        <v>21710.3</v>
      </c>
      <c r="K239" s="90">
        <f>K274+K244</f>
        <v>175544.9</v>
      </c>
      <c r="L239" s="90">
        <f>L274+L244+L274</f>
        <v>0</v>
      </c>
      <c r="M239" s="117">
        <f t="shared" si="8"/>
        <v>0</v>
      </c>
      <c r="N239" s="157"/>
    </row>
    <row r="240" spans="1:16" s="87" customFormat="1" ht="28.5" customHeight="1">
      <c r="A240" s="410"/>
      <c r="B240" s="410"/>
      <c r="C240" s="411"/>
      <c r="D240" s="404"/>
      <c r="E240" s="426"/>
      <c r="F240" s="406"/>
      <c r="G240" s="407" t="s">
        <v>31</v>
      </c>
      <c r="H240" s="407"/>
      <c r="I240" s="403"/>
      <c r="J240" s="90"/>
      <c r="K240" s="90"/>
      <c r="L240" s="90"/>
      <c r="M240" s="117"/>
      <c r="N240" s="157"/>
    </row>
    <row r="241" spans="1:14" s="87" customFormat="1" ht="17.25" customHeight="1">
      <c r="A241" s="425" t="s">
        <v>224</v>
      </c>
      <c r="B241" s="425"/>
      <c r="C241" s="418" t="s">
        <v>168</v>
      </c>
      <c r="D241" s="394" t="s">
        <v>24</v>
      </c>
      <c r="E241" s="422">
        <v>21710.3</v>
      </c>
      <c r="F241" s="396"/>
      <c r="G241" s="392" t="s">
        <v>26</v>
      </c>
      <c r="H241" s="392">
        <v>21710.26</v>
      </c>
      <c r="I241" s="423">
        <v>2575.59</v>
      </c>
      <c r="J241" s="90">
        <f>J244</f>
        <v>21710.3</v>
      </c>
      <c r="K241" s="91">
        <f>K242+K243+K244+K245</f>
        <v>204726.9</v>
      </c>
      <c r="L241" s="92">
        <f>SUM(L242:L245)</f>
        <v>0</v>
      </c>
      <c r="M241" s="93"/>
      <c r="N241" s="89"/>
    </row>
    <row r="242" spans="1:14" s="87" customFormat="1" ht="30.75" customHeight="1">
      <c r="A242" s="425"/>
      <c r="B242" s="425"/>
      <c r="C242" s="418"/>
      <c r="D242" s="394"/>
      <c r="E242" s="422"/>
      <c r="F242" s="396"/>
      <c r="G242" s="392" t="s">
        <v>27</v>
      </c>
      <c r="H242" s="392"/>
      <c r="I242" s="423"/>
      <c r="J242" s="203">
        <f t="shared" ref="J242:J245" si="9">J247+J254+J261</f>
        <v>0</v>
      </c>
      <c r="K242" s="204">
        <f t="shared" ref="K242:K245" si="10">K247+K254+K261</f>
        <v>0</v>
      </c>
      <c r="L242" s="205">
        <f t="shared" ref="L242:L245" si="11">L247+L254+L261</f>
        <v>0</v>
      </c>
      <c r="M242" s="93"/>
      <c r="N242" s="29"/>
    </row>
    <row r="243" spans="1:14" s="87" customFormat="1" ht="19.5" customHeight="1">
      <c r="A243" s="425"/>
      <c r="B243" s="425"/>
      <c r="C243" s="418"/>
      <c r="D243" s="158" t="s">
        <v>28</v>
      </c>
      <c r="E243" s="198"/>
      <c r="F243" s="161"/>
      <c r="G243" s="159" t="s">
        <v>29</v>
      </c>
      <c r="H243" s="159"/>
      <c r="I243" s="202"/>
      <c r="J243" s="203">
        <f t="shared" si="9"/>
        <v>0</v>
      </c>
      <c r="K243" s="204">
        <f t="shared" si="10"/>
        <v>69182</v>
      </c>
      <c r="L243" s="205">
        <f t="shared" si="11"/>
        <v>0</v>
      </c>
      <c r="M243" s="93"/>
      <c r="N243" s="29"/>
    </row>
    <row r="244" spans="1:14" s="87" customFormat="1" ht="15.75" customHeight="1">
      <c r="A244" s="425"/>
      <c r="B244" s="425"/>
      <c r="C244" s="418"/>
      <c r="D244" s="394" t="s">
        <v>30</v>
      </c>
      <c r="E244" s="422">
        <v>21710.3</v>
      </c>
      <c r="F244" s="396"/>
      <c r="G244" s="392" t="s">
        <v>30</v>
      </c>
      <c r="H244" s="392">
        <v>21710.26</v>
      </c>
      <c r="I244" s="423">
        <v>2575.59</v>
      </c>
      <c r="J244" s="203">
        <f t="shared" si="9"/>
        <v>21710.3</v>
      </c>
      <c r="K244" s="204">
        <f t="shared" si="10"/>
        <v>135544.9</v>
      </c>
      <c r="L244" s="205">
        <f t="shared" si="11"/>
        <v>0</v>
      </c>
      <c r="M244" s="93"/>
      <c r="N244" s="35"/>
    </row>
    <row r="245" spans="1:14" s="87" customFormat="1">
      <c r="A245" s="425"/>
      <c r="B245" s="425"/>
      <c r="C245" s="418"/>
      <c r="D245" s="394"/>
      <c r="E245" s="422"/>
      <c r="F245" s="396"/>
      <c r="G245" s="392" t="s">
        <v>31</v>
      </c>
      <c r="H245" s="392"/>
      <c r="I245" s="423"/>
      <c r="J245" s="203">
        <f t="shared" si="9"/>
        <v>0</v>
      </c>
      <c r="K245" s="204">
        <f t="shared" si="10"/>
        <v>0</v>
      </c>
      <c r="L245" s="205">
        <f t="shared" si="11"/>
        <v>0</v>
      </c>
      <c r="M245" s="93"/>
      <c r="N245" s="35"/>
    </row>
    <row r="246" spans="1:14" s="87" customFormat="1" ht="15" customHeight="1">
      <c r="A246" s="424" t="s">
        <v>225</v>
      </c>
      <c r="B246" s="414"/>
      <c r="C246" s="401" t="s">
        <v>226</v>
      </c>
      <c r="D246" s="394" t="s">
        <v>24</v>
      </c>
      <c r="E246" s="422">
        <v>21710.3</v>
      </c>
      <c r="F246" s="396"/>
      <c r="G246" s="392" t="s">
        <v>26</v>
      </c>
      <c r="H246" s="392">
        <v>21710.26</v>
      </c>
      <c r="I246" s="423">
        <v>2575.59</v>
      </c>
      <c r="J246" s="90">
        <f>J249</f>
        <v>21710.3</v>
      </c>
      <c r="K246" s="91">
        <f>K249</f>
        <v>135544.9</v>
      </c>
      <c r="L246" s="92">
        <v>0</v>
      </c>
      <c r="M246" s="93"/>
      <c r="N246" s="35"/>
    </row>
    <row r="247" spans="1:14" s="87" customFormat="1" ht="15" customHeight="1">
      <c r="A247" s="424"/>
      <c r="B247" s="424"/>
      <c r="C247" s="401"/>
      <c r="D247" s="394"/>
      <c r="E247" s="422"/>
      <c r="F247" s="396"/>
      <c r="G247" s="392" t="s">
        <v>27</v>
      </c>
      <c r="H247" s="392"/>
      <c r="I247" s="423"/>
      <c r="J247" s="90"/>
      <c r="K247" s="91"/>
      <c r="L247" s="92"/>
      <c r="M247" s="93"/>
      <c r="N247" s="35"/>
    </row>
    <row r="248" spans="1:14" s="87" customFormat="1">
      <c r="A248" s="424"/>
      <c r="B248" s="424"/>
      <c r="C248" s="401"/>
      <c r="D248" s="158" t="s">
        <v>28</v>
      </c>
      <c r="E248" s="198"/>
      <c r="F248" s="161"/>
      <c r="G248" s="159" t="s">
        <v>29</v>
      </c>
      <c r="H248" s="159"/>
      <c r="I248" s="202"/>
      <c r="J248" s="90">
        <v>0</v>
      </c>
      <c r="K248" s="91">
        <f>138364/2</f>
        <v>69182</v>
      </c>
      <c r="L248" s="92">
        <v>0</v>
      </c>
      <c r="M248" s="93"/>
      <c r="N248" s="35"/>
    </row>
    <row r="249" spans="1:14" s="87" customFormat="1" ht="15" customHeight="1">
      <c r="A249" s="424"/>
      <c r="B249" s="424"/>
      <c r="C249" s="401"/>
      <c r="D249" s="394" t="s">
        <v>30</v>
      </c>
      <c r="E249" s="422">
        <v>21710.3</v>
      </c>
      <c r="F249" s="396"/>
      <c r="G249" s="392" t="s">
        <v>30</v>
      </c>
      <c r="H249" s="392">
        <v>21710.26</v>
      </c>
      <c r="I249" s="423">
        <v>2575.59</v>
      </c>
      <c r="J249" s="90">
        <v>21710.3</v>
      </c>
      <c r="K249" s="91">
        <v>135544.9</v>
      </c>
      <c r="L249" s="92">
        <v>0</v>
      </c>
      <c r="M249" s="93"/>
      <c r="N249" s="89"/>
    </row>
    <row r="250" spans="1:14" s="87" customFormat="1">
      <c r="A250" s="424"/>
      <c r="B250" s="424"/>
      <c r="C250" s="401"/>
      <c r="D250" s="394"/>
      <c r="E250" s="422"/>
      <c r="F250" s="396"/>
      <c r="G250" s="392" t="s">
        <v>31</v>
      </c>
      <c r="H250" s="392"/>
      <c r="I250" s="423"/>
      <c r="J250" s="90"/>
      <c r="K250" s="91"/>
      <c r="L250" s="92"/>
      <c r="M250" s="93"/>
      <c r="N250" s="89"/>
    </row>
    <row r="251" spans="1:14" s="87" customFormat="1" ht="78.75" customHeight="1">
      <c r="A251" s="170" t="s">
        <v>227</v>
      </c>
      <c r="B251" s="170"/>
      <c r="C251" s="55" t="s">
        <v>226</v>
      </c>
      <c r="D251" s="55" t="s">
        <v>25</v>
      </c>
      <c r="E251" s="55" t="s">
        <v>25</v>
      </c>
      <c r="F251" s="55" t="s">
        <v>25</v>
      </c>
      <c r="G251" s="28" t="s">
        <v>25</v>
      </c>
      <c r="H251" s="28" t="s">
        <v>25</v>
      </c>
      <c r="I251" s="164" t="s">
        <v>25</v>
      </c>
      <c r="J251" s="94"/>
      <c r="K251" s="95"/>
      <c r="L251" s="96"/>
      <c r="M251" s="97"/>
      <c r="N251" s="89"/>
    </row>
    <row r="252" spans="1:14" s="87" customFormat="1" ht="63">
      <c r="A252" s="170" t="s">
        <v>228</v>
      </c>
      <c r="B252" s="170"/>
      <c r="C252" s="55" t="s">
        <v>226</v>
      </c>
      <c r="D252" s="55" t="s">
        <v>25</v>
      </c>
      <c r="E252" s="55" t="s">
        <v>25</v>
      </c>
      <c r="F252" s="55" t="s">
        <v>25</v>
      </c>
      <c r="G252" s="28" t="s">
        <v>25</v>
      </c>
      <c r="H252" s="28" t="s">
        <v>25</v>
      </c>
      <c r="I252" s="164" t="s">
        <v>25</v>
      </c>
      <c r="J252" s="94"/>
      <c r="K252" s="95"/>
      <c r="L252" s="96"/>
      <c r="M252" s="97"/>
      <c r="N252" s="89"/>
    </row>
    <row r="253" spans="1:14" s="87" customFormat="1" ht="15" customHeight="1">
      <c r="A253" s="414" t="s">
        <v>229</v>
      </c>
      <c r="B253" s="414"/>
      <c r="C253" s="401" t="s">
        <v>230</v>
      </c>
      <c r="D253" s="394" t="s">
        <v>24</v>
      </c>
      <c r="E253" s="394"/>
      <c r="F253" s="396"/>
      <c r="G253" s="392" t="s">
        <v>26</v>
      </c>
      <c r="H253" s="392"/>
      <c r="I253" s="393"/>
      <c r="J253" s="90"/>
      <c r="K253" s="91">
        <f>K254+K255+K256+K257</f>
        <v>0</v>
      </c>
      <c r="L253" s="92">
        <f>L255+L256</f>
        <v>0</v>
      </c>
      <c r="M253" s="93"/>
      <c r="N253" s="35"/>
    </row>
    <row r="254" spans="1:14" s="87" customFormat="1" ht="15" customHeight="1">
      <c r="A254" s="414"/>
      <c r="B254" s="414"/>
      <c r="C254" s="401"/>
      <c r="D254" s="394"/>
      <c r="E254" s="394"/>
      <c r="F254" s="396"/>
      <c r="G254" s="392" t="s">
        <v>27</v>
      </c>
      <c r="H254" s="392"/>
      <c r="I254" s="393"/>
      <c r="J254" s="90"/>
      <c r="K254" s="91"/>
      <c r="L254" s="92"/>
      <c r="M254" s="93"/>
      <c r="N254" s="35"/>
    </row>
    <row r="255" spans="1:14" s="87" customFormat="1">
      <c r="A255" s="414"/>
      <c r="B255" s="414"/>
      <c r="C255" s="401"/>
      <c r="D255" s="158" t="s">
        <v>28</v>
      </c>
      <c r="E255" s="158"/>
      <c r="F255" s="161"/>
      <c r="G255" s="159" t="s">
        <v>29</v>
      </c>
      <c r="H255" s="159"/>
      <c r="I255" s="160"/>
      <c r="J255" s="90"/>
      <c r="K255" s="91"/>
      <c r="L255" s="92">
        <v>0</v>
      </c>
      <c r="M255" s="93"/>
      <c r="N255" s="35"/>
    </row>
    <row r="256" spans="1:14" s="87" customFormat="1" ht="15" customHeight="1">
      <c r="A256" s="414"/>
      <c r="B256" s="414"/>
      <c r="C256" s="401"/>
      <c r="D256" s="394" t="s">
        <v>30</v>
      </c>
      <c r="E256" s="394"/>
      <c r="F256" s="396"/>
      <c r="G256" s="392" t="s">
        <v>30</v>
      </c>
      <c r="H256" s="392"/>
      <c r="I256" s="393"/>
      <c r="J256" s="90">
        <v>0</v>
      </c>
      <c r="K256" s="91"/>
      <c r="L256" s="92">
        <v>0</v>
      </c>
      <c r="M256" s="93"/>
      <c r="N256" s="89"/>
    </row>
    <row r="257" spans="1:14" s="87" customFormat="1" ht="39" customHeight="1">
      <c r="A257" s="414"/>
      <c r="B257" s="414"/>
      <c r="C257" s="401"/>
      <c r="D257" s="394"/>
      <c r="E257" s="394"/>
      <c r="F257" s="396"/>
      <c r="G257" s="392" t="s">
        <v>31</v>
      </c>
      <c r="H257" s="392"/>
      <c r="I257" s="393"/>
      <c r="J257" s="90"/>
      <c r="K257" s="91"/>
      <c r="L257" s="92"/>
      <c r="M257" s="93"/>
      <c r="N257" s="89"/>
    </row>
    <row r="258" spans="1:14" s="87" customFormat="1" ht="72" customHeight="1">
      <c r="A258" s="169" t="s">
        <v>231</v>
      </c>
      <c r="B258" s="169"/>
      <c r="C258" s="55" t="s">
        <v>230</v>
      </c>
      <c r="D258" s="55" t="s">
        <v>25</v>
      </c>
      <c r="E258" s="55" t="s">
        <v>25</v>
      </c>
      <c r="F258" s="55" t="s">
        <v>25</v>
      </c>
      <c r="G258" s="28" t="s">
        <v>25</v>
      </c>
      <c r="H258" s="28" t="s">
        <v>25</v>
      </c>
      <c r="I258" s="164" t="s">
        <v>25</v>
      </c>
      <c r="J258" s="94"/>
      <c r="K258" s="95"/>
      <c r="L258" s="96"/>
      <c r="M258" s="97"/>
      <c r="N258" s="89"/>
    </row>
    <row r="259" spans="1:14" s="87" customFormat="1" ht="93" customHeight="1">
      <c r="A259" s="169" t="s">
        <v>232</v>
      </c>
      <c r="B259" s="169"/>
      <c r="C259" s="55" t="s">
        <v>230</v>
      </c>
      <c r="D259" s="55" t="s">
        <v>25</v>
      </c>
      <c r="E259" s="55" t="s">
        <v>25</v>
      </c>
      <c r="F259" s="55" t="s">
        <v>25</v>
      </c>
      <c r="G259" s="28" t="s">
        <v>25</v>
      </c>
      <c r="H259" s="28" t="s">
        <v>25</v>
      </c>
      <c r="I259" s="164" t="s">
        <v>25</v>
      </c>
      <c r="J259" s="94"/>
      <c r="K259" s="95"/>
      <c r="L259" s="96"/>
      <c r="M259" s="97"/>
      <c r="N259" s="89"/>
    </row>
    <row r="260" spans="1:14" s="87" customFormat="1" ht="25.5" customHeight="1">
      <c r="A260" s="417" t="s">
        <v>233</v>
      </c>
      <c r="B260" s="417"/>
      <c r="C260" s="418" t="s">
        <v>182</v>
      </c>
      <c r="D260" s="401" t="s">
        <v>25</v>
      </c>
      <c r="E260" s="401" t="s">
        <v>25</v>
      </c>
      <c r="F260" s="401" t="s">
        <v>25</v>
      </c>
      <c r="G260" s="420" t="s">
        <v>25</v>
      </c>
      <c r="H260" s="420" t="s">
        <v>25</v>
      </c>
      <c r="I260" s="421" t="s">
        <v>25</v>
      </c>
      <c r="J260" s="90"/>
      <c r="K260" s="91">
        <f>K261+K262+K263+K264</f>
        <v>0</v>
      </c>
      <c r="L260" s="92">
        <f>L262+L263</f>
        <v>0</v>
      </c>
      <c r="M260" s="93"/>
      <c r="N260" s="35"/>
    </row>
    <row r="261" spans="1:14" s="87" customFormat="1" ht="25.5" customHeight="1">
      <c r="A261" s="417"/>
      <c r="B261" s="417"/>
      <c r="C261" s="418"/>
      <c r="D261" s="401"/>
      <c r="E261" s="401"/>
      <c r="F261" s="401"/>
      <c r="G261" s="420" t="s">
        <v>27</v>
      </c>
      <c r="H261" s="420"/>
      <c r="I261" s="421"/>
      <c r="J261" s="90"/>
      <c r="K261" s="91"/>
      <c r="L261" s="92"/>
      <c r="M261" s="93"/>
      <c r="N261" s="35"/>
    </row>
    <row r="262" spans="1:14" s="87" customFormat="1" ht="25.5" customHeight="1">
      <c r="A262" s="417"/>
      <c r="B262" s="417"/>
      <c r="C262" s="418"/>
      <c r="D262" s="401" t="s">
        <v>28</v>
      </c>
      <c r="E262" s="401"/>
      <c r="F262" s="401"/>
      <c r="G262" s="420" t="s">
        <v>29</v>
      </c>
      <c r="H262" s="420"/>
      <c r="I262" s="421"/>
      <c r="J262" s="90"/>
      <c r="K262" s="91">
        <v>0</v>
      </c>
      <c r="L262" s="92">
        <v>0</v>
      </c>
      <c r="M262" s="93"/>
      <c r="N262" s="35"/>
    </row>
    <row r="263" spans="1:14" s="87" customFormat="1" ht="18.75" customHeight="1">
      <c r="A263" s="417"/>
      <c r="B263" s="417"/>
      <c r="C263" s="418"/>
      <c r="D263" s="401" t="s">
        <v>30</v>
      </c>
      <c r="E263" s="401"/>
      <c r="F263" s="401"/>
      <c r="G263" s="420" t="s">
        <v>30</v>
      </c>
      <c r="H263" s="420"/>
      <c r="I263" s="421"/>
      <c r="J263" s="90">
        <v>0</v>
      </c>
      <c r="K263" s="91"/>
      <c r="L263" s="92">
        <v>0</v>
      </c>
      <c r="M263" s="93"/>
      <c r="N263" s="89"/>
    </row>
    <row r="264" spans="1:14" s="87" customFormat="1" ht="18.75" customHeight="1">
      <c r="A264" s="417"/>
      <c r="B264" s="417"/>
      <c r="C264" s="418"/>
      <c r="D264" s="401"/>
      <c r="E264" s="401"/>
      <c r="F264" s="401"/>
      <c r="G264" s="420" t="s">
        <v>31</v>
      </c>
      <c r="H264" s="420"/>
      <c r="I264" s="421"/>
      <c r="J264" s="90"/>
      <c r="K264" s="91"/>
      <c r="L264" s="92"/>
      <c r="M264" s="93"/>
      <c r="N264" s="89"/>
    </row>
    <row r="265" spans="1:14" s="87" customFormat="1" ht="18.75" customHeight="1">
      <c r="A265" s="408" t="s">
        <v>234</v>
      </c>
      <c r="B265" s="408"/>
      <c r="C265" s="401" t="s">
        <v>230</v>
      </c>
      <c r="D265" s="401" t="s">
        <v>25</v>
      </c>
      <c r="E265" s="401" t="s">
        <v>25</v>
      </c>
      <c r="F265" s="401" t="s">
        <v>25</v>
      </c>
      <c r="G265" s="420" t="s">
        <v>25</v>
      </c>
      <c r="H265" s="420" t="s">
        <v>25</v>
      </c>
      <c r="I265" s="421" t="s">
        <v>25</v>
      </c>
      <c r="J265" s="90"/>
      <c r="K265" s="91"/>
      <c r="L265" s="92"/>
      <c r="M265" s="93"/>
      <c r="N265" s="89"/>
    </row>
    <row r="266" spans="1:14" s="87" customFormat="1" ht="18.75" customHeight="1">
      <c r="A266" s="408"/>
      <c r="B266" s="408"/>
      <c r="C266" s="401"/>
      <c r="D266" s="401"/>
      <c r="E266" s="401"/>
      <c r="F266" s="401"/>
      <c r="G266" s="420" t="s">
        <v>27</v>
      </c>
      <c r="H266" s="420"/>
      <c r="I266" s="421"/>
      <c r="J266" s="94"/>
      <c r="K266" s="95"/>
      <c r="L266" s="96"/>
      <c r="M266" s="97"/>
      <c r="N266" s="89"/>
    </row>
    <row r="267" spans="1:14" s="87" customFormat="1" ht="18.75" customHeight="1">
      <c r="A267" s="408"/>
      <c r="B267" s="408"/>
      <c r="C267" s="401"/>
      <c r="D267" s="401" t="s">
        <v>28</v>
      </c>
      <c r="E267" s="401"/>
      <c r="F267" s="401"/>
      <c r="G267" s="420" t="s">
        <v>29</v>
      </c>
      <c r="H267" s="420"/>
      <c r="I267" s="421"/>
      <c r="J267" s="94"/>
      <c r="K267" s="95"/>
      <c r="L267" s="96"/>
      <c r="M267" s="97"/>
      <c r="N267" s="89"/>
    </row>
    <row r="268" spans="1:14" s="87" customFormat="1" ht="16.5" customHeight="1">
      <c r="A268" s="408"/>
      <c r="B268" s="408"/>
      <c r="C268" s="401"/>
      <c r="D268" s="401" t="s">
        <v>30</v>
      </c>
      <c r="E268" s="401"/>
      <c r="F268" s="401"/>
      <c r="G268" s="420" t="s">
        <v>30</v>
      </c>
      <c r="H268" s="420"/>
      <c r="I268" s="421"/>
      <c r="J268" s="94"/>
      <c r="K268" s="95"/>
      <c r="L268" s="96"/>
      <c r="M268" s="97"/>
      <c r="N268" s="89"/>
    </row>
    <row r="269" spans="1:14" s="87" customFormat="1" ht="15.75" customHeight="1">
      <c r="A269" s="408"/>
      <c r="B269" s="408"/>
      <c r="C269" s="401"/>
      <c r="D269" s="401"/>
      <c r="E269" s="401"/>
      <c r="F269" s="401"/>
      <c r="G269" s="420" t="s">
        <v>31</v>
      </c>
      <c r="H269" s="420"/>
      <c r="I269" s="421"/>
      <c r="J269" s="94"/>
      <c r="K269" s="95"/>
      <c r="L269" s="96"/>
      <c r="M269" s="97"/>
      <c r="N269" s="89"/>
    </row>
    <row r="270" spans="1:14" s="87" customFormat="1" ht="94.5" customHeight="1">
      <c r="A270" s="169" t="s">
        <v>235</v>
      </c>
      <c r="B270" s="169"/>
      <c r="C270" s="55" t="s">
        <v>230</v>
      </c>
      <c r="D270" s="55" t="s">
        <v>25</v>
      </c>
      <c r="E270" s="55" t="s">
        <v>25</v>
      </c>
      <c r="F270" s="55" t="s">
        <v>25</v>
      </c>
      <c r="G270" s="28" t="s">
        <v>25</v>
      </c>
      <c r="H270" s="28" t="s">
        <v>25</v>
      </c>
      <c r="I270" s="164" t="s">
        <v>25</v>
      </c>
      <c r="J270" s="94"/>
      <c r="K270" s="95"/>
      <c r="L270" s="96"/>
      <c r="M270" s="97"/>
      <c r="N270" s="89"/>
    </row>
    <row r="271" spans="1:14" s="87" customFormat="1" ht="15" customHeight="1">
      <c r="A271" s="417" t="s">
        <v>140</v>
      </c>
      <c r="B271" s="417"/>
      <c r="C271" s="418" t="s">
        <v>236</v>
      </c>
      <c r="D271" s="394" t="s">
        <v>24</v>
      </c>
      <c r="E271" s="416"/>
      <c r="F271" s="396"/>
      <c r="G271" s="392" t="s">
        <v>26</v>
      </c>
      <c r="H271" s="392"/>
      <c r="I271" s="393"/>
      <c r="J271" s="90"/>
      <c r="K271" s="91">
        <f>K274</f>
        <v>40000</v>
      </c>
      <c r="L271" s="92">
        <f>L274</f>
        <v>0</v>
      </c>
      <c r="M271" s="93"/>
      <c r="N271" s="35"/>
    </row>
    <row r="272" spans="1:14" s="87" customFormat="1" ht="15" customHeight="1">
      <c r="A272" s="417"/>
      <c r="B272" s="417"/>
      <c r="C272" s="418"/>
      <c r="D272" s="394"/>
      <c r="E272" s="416"/>
      <c r="F272" s="396"/>
      <c r="G272" s="392" t="s">
        <v>27</v>
      </c>
      <c r="H272" s="392"/>
      <c r="I272" s="393"/>
      <c r="J272" s="90"/>
      <c r="K272" s="91"/>
      <c r="L272" s="92"/>
      <c r="M272" s="93"/>
      <c r="N272" s="35"/>
    </row>
    <row r="273" spans="1:14" s="87" customFormat="1">
      <c r="A273" s="417"/>
      <c r="B273" s="417"/>
      <c r="C273" s="418"/>
      <c r="D273" s="394" t="s">
        <v>28</v>
      </c>
      <c r="E273" s="416"/>
      <c r="F273" s="396"/>
      <c r="G273" s="392" t="s">
        <v>29</v>
      </c>
      <c r="H273" s="392"/>
      <c r="I273" s="393"/>
      <c r="J273" s="90"/>
      <c r="K273" s="91"/>
      <c r="L273" s="92"/>
      <c r="M273" s="93"/>
      <c r="N273" s="35"/>
    </row>
    <row r="274" spans="1:14" s="87" customFormat="1" ht="15.75" customHeight="1">
      <c r="A274" s="417"/>
      <c r="B274" s="417"/>
      <c r="C274" s="418"/>
      <c r="D274" s="394" t="s">
        <v>30</v>
      </c>
      <c r="E274" s="416"/>
      <c r="F274" s="396"/>
      <c r="G274" s="392" t="s">
        <v>30</v>
      </c>
      <c r="H274" s="392"/>
      <c r="I274" s="393"/>
      <c r="J274" s="90"/>
      <c r="K274" s="91">
        <f>K286</f>
        <v>40000</v>
      </c>
      <c r="L274" s="92">
        <v>0</v>
      </c>
      <c r="M274" s="93"/>
      <c r="N274" s="35"/>
    </row>
    <row r="275" spans="1:14" s="87" customFormat="1">
      <c r="A275" s="417"/>
      <c r="B275" s="417"/>
      <c r="C275" s="418"/>
      <c r="D275" s="394"/>
      <c r="E275" s="416"/>
      <c r="F275" s="396"/>
      <c r="G275" s="392" t="s">
        <v>31</v>
      </c>
      <c r="H275" s="392"/>
      <c r="I275" s="393"/>
      <c r="J275" s="90"/>
      <c r="K275" s="91"/>
      <c r="L275" s="92"/>
      <c r="M275" s="93"/>
      <c r="N275" s="35"/>
    </row>
    <row r="276" spans="1:14" s="87" customFormat="1" ht="15" customHeight="1">
      <c r="A276" s="414" t="s">
        <v>237</v>
      </c>
      <c r="B276" s="414"/>
      <c r="C276" s="401" t="s">
        <v>230</v>
      </c>
      <c r="D276" s="394" t="s">
        <v>24</v>
      </c>
      <c r="E276" s="419"/>
      <c r="F276" s="396"/>
      <c r="G276" s="392" t="s">
        <v>26</v>
      </c>
      <c r="H276" s="392"/>
      <c r="I276" s="393"/>
      <c r="J276" s="90"/>
      <c r="K276" s="91"/>
      <c r="L276" s="92"/>
      <c r="M276" s="93"/>
      <c r="N276" s="35"/>
    </row>
    <row r="277" spans="1:14" s="87" customFormat="1" ht="15" customHeight="1">
      <c r="A277" s="414"/>
      <c r="B277" s="414"/>
      <c r="C277" s="401"/>
      <c r="D277" s="394"/>
      <c r="E277" s="419"/>
      <c r="F277" s="396"/>
      <c r="G277" s="392" t="s">
        <v>27</v>
      </c>
      <c r="H277" s="392"/>
      <c r="I277" s="393"/>
      <c r="J277" s="90"/>
      <c r="K277" s="91"/>
      <c r="L277" s="92"/>
      <c r="M277" s="93"/>
      <c r="N277" s="35"/>
    </row>
    <row r="278" spans="1:14" s="87" customFormat="1">
      <c r="A278" s="414"/>
      <c r="B278" s="414"/>
      <c r="C278" s="401"/>
      <c r="D278" s="394" t="s">
        <v>28</v>
      </c>
      <c r="E278" s="419"/>
      <c r="F278" s="396"/>
      <c r="G278" s="392" t="s">
        <v>29</v>
      </c>
      <c r="H278" s="392"/>
      <c r="I278" s="393"/>
      <c r="J278" s="90"/>
      <c r="K278" s="91"/>
      <c r="L278" s="92"/>
      <c r="M278" s="93"/>
      <c r="N278" s="35"/>
    </row>
    <row r="279" spans="1:14" s="87" customFormat="1" ht="63" customHeight="1">
      <c r="A279" s="414"/>
      <c r="B279" s="414"/>
      <c r="C279" s="401"/>
      <c r="D279" s="394" t="s">
        <v>30</v>
      </c>
      <c r="E279" s="394"/>
      <c r="F279" s="396"/>
      <c r="G279" s="392" t="s">
        <v>30</v>
      </c>
      <c r="H279" s="392"/>
      <c r="I279" s="393"/>
      <c r="J279" s="90"/>
      <c r="K279" s="91"/>
      <c r="L279" s="92"/>
      <c r="M279" s="93"/>
      <c r="N279" s="89"/>
    </row>
    <row r="280" spans="1:14" s="87" customFormat="1" ht="68.25" customHeight="1">
      <c r="A280" s="414"/>
      <c r="B280" s="414"/>
      <c r="C280" s="401"/>
      <c r="D280" s="394"/>
      <c r="E280" s="394"/>
      <c r="F280" s="396"/>
      <c r="G280" s="392" t="s">
        <v>31</v>
      </c>
      <c r="H280" s="392"/>
      <c r="I280" s="393"/>
      <c r="J280" s="90"/>
      <c r="K280" s="91"/>
      <c r="L280" s="92"/>
      <c r="M280" s="93"/>
      <c r="N280" s="89"/>
    </row>
    <row r="281" spans="1:14" s="87" customFormat="1" ht="84" customHeight="1">
      <c r="A281" s="169" t="s">
        <v>238</v>
      </c>
      <c r="B281" s="169"/>
      <c r="C281" s="55" t="s">
        <v>230</v>
      </c>
      <c r="D281" s="55" t="s">
        <v>25</v>
      </c>
      <c r="E281" s="55" t="s">
        <v>25</v>
      </c>
      <c r="F281" s="55" t="s">
        <v>25</v>
      </c>
      <c r="G281" s="28" t="s">
        <v>25</v>
      </c>
      <c r="H281" s="28" t="s">
        <v>25</v>
      </c>
      <c r="I281" s="164" t="s">
        <v>25</v>
      </c>
      <c r="J281" s="94"/>
      <c r="K281" s="95"/>
      <c r="L281" s="96"/>
      <c r="M281" s="97"/>
      <c r="N281" s="89"/>
    </row>
    <row r="282" spans="1:14" s="87" customFormat="1" ht="81.75" customHeight="1">
      <c r="A282" s="169" t="s">
        <v>239</v>
      </c>
      <c r="B282" s="169"/>
      <c r="C282" s="55" t="s">
        <v>230</v>
      </c>
      <c r="D282" s="55" t="s">
        <v>25</v>
      </c>
      <c r="E282" s="55" t="s">
        <v>25</v>
      </c>
      <c r="F282" s="55" t="s">
        <v>25</v>
      </c>
      <c r="G282" s="28" t="s">
        <v>25</v>
      </c>
      <c r="H282" s="28" t="s">
        <v>25</v>
      </c>
      <c r="I282" s="164" t="s">
        <v>25</v>
      </c>
      <c r="J282" s="94"/>
      <c r="K282" s="95"/>
      <c r="L282" s="96"/>
      <c r="M282" s="97"/>
      <c r="N282" s="89"/>
    </row>
    <row r="283" spans="1:14" s="87" customFormat="1" ht="15" customHeight="1">
      <c r="A283" s="414" t="s">
        <v>240</v>
      </c>
      <c r="B283" s="414"/>
      <c r="C283" s="401" t="s">
        <v>182</v>
      </c>
      <c r="D283" s="394" t="s">
        <v>24</v>
      </c>
      <c r="E283" s="394"/>
      <c r="F283" s="396"/>
      <c r="G283" s="392" t="s">
        <v>26</v>
      </c>
      <c r="H283" s="392"/>
      <c r="I283" s="393"/>
      <c r="J283" s="90"/>
      <c r="K283" s="91">
        <f>K286</f>
        <v>40000</v>
      </c>
      <c r="L283" s="92">
        <f>L286</f>
        <v>0</v>
      </c>
      <c r="M283" s="93"/>
      <c r="N283" s="89"/>
    </row>
    <row r="284" spans="1:14" s="87" customFormat="1" ht="15" customHeight="1">
      <c r="A284" s="414"/>
      <c r="B284" s="414"/>
      <c r="C284" s="401"/>
      <c r="D284" s="394"/>
      <c r="E284" s="394"/>
      <c r="F284" s="396"/>
      <c r="G284" s="392" t="s">
        <v>27</v>
      </c>
      <c r="H284" s="392"/>
      <c r="I284" s="393"/>
      <c r="J284" s="90"/>
      <c r="K284" s="91"/>
      <c r="L284" s="92"/>
      <c r="M284" s="93"/>
      <c r="N284" s="29"/>
    </row>
    <row r="285" spans="1:14" s="87" customFormat="1">
      <c r="A285" s="414"/>
      <c r="B285" s="414"/>
      <c r="C285" s="401"/>
      <c r="D285" s="394" t="s">
        <v>28</v>
      </c>
      <c r="E285" s="394"/>
      <c r="F285" s="396"/>
      <c r="G285" s="392" t="s">
        <v>29</v>
      </c>
      <c r="H285" s="392"/>
      <c r="I285" s="393"/>
      <c r="J285" s="90"/>
      <c r="K285" s="91"/>
      <c r="L285" s="92"/>
      <c r="M285" s="93"/>
      <c r="N285" s="35"/>
    </row>
    <row r="286" spans="1:14" s="87" customFormat="1" ht="15" customHeight="1">
      <c r="A286" s="414"/>
      <c r="B286" s="414"/>
      <c r="C286" s="401"/>
      <c r="D286" s="394" t="s">
        <v>30</v>
      </c>
      <c r="E286" s="394"/>
      <c r="F286" s="396"/>
      <c r="G286" s="392" t="s">
        <v>30</v>
      </c>
      <c r="H286" s="392"/>
      <c r="I286" s="393"/>
      <c r="J286" s="90"/>
      <c r="K286" s="91">
        <v>40000</v>
      </c>
      <c r="L286" s="92">
        <v>0</v>
      </c>
      <c r="M286" s="93"/>
      <c r="N286" s="35"/>
    </row>
    <row r="287" spans="1:14" s="87" customFormat="1">
      <c r="A287" s="414"/>
      <c r="B287" s="414"/>
      <c r="C287" s="401"/>
      <c r="D287" s="394"/>
      <c r="E287" s="394"/>
      <c r="F287" s="396"/>
      <c r="G287" s="392" t="s">
        <v>31</v>
      </c>
      <c r="H287" s="392"/>
      <c r="I287" s="393"/>
      <c r="J287" s="90"/>
      <c r="K287" s="91"/>
      <c r="L287" s="92"/>
      <c r="M287" s="93"/>
      <c r="N287" s="35"/>
    </row>
    <row r="288" spans="1:14" s="99" customFormat="1" ht="71.25" customHeight="1">
      <c r="A288" s="169" t="s">
        <v>241</v>
      </c>
      <c r="B288" s="169"/>
      <c r="C288" s="55" t="s">
        <v>230</v>
      </c>
      <c r="D288" s="55" t="s">
        <v>25</v>
      </c>
      <c r="E288" s="55" t="s">
        <v>25</v>
      </c>
      <c r="F288" s="55" t="s">
        <v>25</v>
      </c>
      <c r="G288" s="28" t="s">
        <v>25</v>
      </c>
      <c r="H288" s="28" t="s">
        <v>25</v>
      </c>
      <c r="I288" s="164" t="s">
        <v>25</v>
      </c>
      <c r="J288" s="94"/>
      <c r="K288" s="95"/>
      <c r="L288" s="96"/>
      <c r="M288" s="97"/>
      <c r="N288" s="35"/>
    </row>
    <row r="289" spans="1:14" s="99" customFormat="1" ht="120.75" customHeight="1">
      <c r="A289" s="169" t="s">
        <v>242</v>
      </c>
      <c r="B289" s="169"/>
      <c r="C289" s="55" t="s">
        <v>230</v>
      </c>
      <c r="D289" s="55" t="s">
        <v>25</v>
      </c>
      <c r="E289" s="55" t="s">
        <v>25</v>
      </c>
      <c r="F289" s="55" t="s">
        <v>25</v>
      </c>
      <c r="G289" s="28" t="s">
        <v>25</v>
      </c>
      <c r="H289" s="28" t="s">
        <v>25</v>
      </c>
      <c r="I289" s="164" t="s">
        <v>25</v>
      </c>
      <c r="J289" s="94"/>
      <c r="K289" s="95"/>
      <c r="L289" s="96"/>
      <c r="M289" s="97"/>
      <c r="N289" s="35"/>
    </row>
    <row r="290" spans="1:14" s="99" customFormat="1" ht="15" customHeight="1">
      <c r="A290" s="410" t="s">
        <v>154</v>
      </c>
      <c r="B290" s="410"/>
      <c r="C290" s="411" t="s">
        <v>155</v>
      </c>
      <c r="D290" s="412" t="s">
        <v>24</v>
      </c>
      <c r="E290" s="413"/>
      <c r="F290" s="406"/>
      <c r="G290" s="415" t="s">
        <v>26</v>
      </c>
      <c r="H290" s="407"/>
      <c r="I290" s="403"/>
      <c r="J290" s="90">
        <f>SUM(J291:J294)</f>
        <v>0</v>
      </c>
      <c r="K290" s="90">
        <f>SUM(K291:K294)</f>
        <v>22099.9</v>
      </c>
      <c r="L290" s="90">
        <f>SUM(L291:L294)</f>
        <v>0</v>
      </c>
      <c r="M290" s="117"/>
      <c r="N290" s="206"/>
    </row>
    <row r="291" spans="1:14" s="99" customFormat="1" ht="15" customHeight="1">
      <c r="A291" s="410"/>
      <c r="B291" s="410"/>
      <c r="C291" s="411"/>
      <c r="D291" s="412"/>
      <c r="E291" s="413"/>
      <c r="F291" s="406"/>
      <c r="G291" s="415" t="s">
        <v>27</v>
      </c>
      <c r="H291" s="407"/>
      <c r="I291" s="403"/>
      <c r="J291" s="90">
        <f t="shared" ref="J291:J294" si="12">J296+J301</f>
        <v>0</v>
      </c>
      <c r="K291" s="90">
        <f t="shared" ref="K291:K294" si="13">K296+K301</f>
        <v>0</v>
      </c>
      <c r="L291" s="90">
        <f t="shared" ref="L291:L294" si="14">L296+L301</f>
        <v>0</v>
      </c>
      <c r="M291" s="117">
        <f t="shared" ref="M291:M294" si="15">M296+M301</f>
        <v>0</v>
      </c>
      <c r="N291" s="206"/>
    </row>
    <row r="292" spans="1:14" s="99" customFormat="1">
      <c r="A292" s="410"/>
      <c r="B292" s="410"/>
      <c r="C292" s="411"/>
      <c r="D292" s="412" t="s">
        <v>28</v>
      </c>
      <c r="E292" s="413"/>
      <c r="F292" s="406"/>
      <c r="G292" s="415" t="s">
        <v>29</v>
      </c>
      <c r="H292" s="407"/>
      <c r="I292" s="403"/>
      <c r="J292" s="90">
        <f t="shared" si="12"/>
        <v>0</v>
      </c>
      <c r="K292" s="90">
        <f t="shared" si="13"/>
        <v>0</v>
      </c>
      <c r="L292" s="90">
        <f t="shared" si="14"/>
        <v>0</v>
      </c>
      <c r="M292" s="117">
        <f t="shared" si="15"/>
        <v>0</v>
      </c>
      <c r="N292" s="206"/>
    </row>
    <row r="293" spans="1:14" s="87" customFormat="1" ht="15.75" customHeight="1">
      <c r="A293" s="410"/>
      <c r="B293" s="410"/>
      <c r="C293" s="411"/>
      <c r="D293" s="404" t="s">
        <v>30</v>
      </c>
      <c r="E293" s="405"/>
      <c r="F293" s="406"/>
      <c r="G293" s="407" t="s">
        <v>30</v>
      </c>
      <c r="H293" s="407"/>
      <c r="I293" s="403"/>
      <c r="J293" s="90">
        <f t="shared" si="12"/>
        <v>0</v>
      </c>
      <c r="K293" s="90">
        <f t="shared" si="13"/>
        <v>22099.9</v>
      </c>
      <c r="L293" s="90">
        <f t="shared" si="14"/>
        <v>0</v>
      </c>
      <c r="M293" s="117">
        <f t="shared" si="15"/>
        <v>0</v>
      </c>
      <c r="N293" s="206"/>
    </row>
    <row r="294" spans="1:14" s="87" customFormat="1">
      <c r="A294" s="410"/>
      <c r="B294" s="410"/>
      <c r="C294" s="411"/>
      <c r="D294" s="404"/>
      <c r="E294" s="405"/>
      <c r="F294" s="406"/>
      <c r="G294" s="407" t="s">
        <v>31</v>
      </c>
      <c r="H294" s="407"/>
      <c r="I294" s="403"/>
      <c r="J294" s="90">
        <f t="shared" si="12"/>
        <v>0</v>
      </c>
      <c r="K294" s="90">
        <f t="shared" si="13"/>
        <v>0</v>
      </c>
      <c r="L294" s="90">
        <f t="shared" si="14"/>
        <v>0</v>
      </c>
      <c r="M294" s="117">
        <f t="shared" si="15"/>
        <v>0</v>
      </c>
      <c r="N294" s="206"/>
    </row>
    <row r="295" spans="1:14" s="87" customFormat="1" ht="15" customHeight="1">
      <c r="A295" s="408" t="s">
        <v>157</v>
      </c>
      <c r="B295" s="408"/>
      <c r="C295" s="401" t="s">
        <v>243</v>
      </c>
      <c r="D295" s="394" t="s">
        <v>24</v>
      </c>
      <c r="E295" s="395"/>
      <c r="F295" s="396"/>
      <c r="G295" s="392" t="s">
        <v>26</v>
      </c>
      <c r="H295" s="392"/>
      <c r="I295" s="393"/>
      <c r="J295" s="90"/>
      <c r="K295" s="91">
        <f>K296+K297+K298+K299</f>
        <v>22097.5</v>
      </c>
      <c r="L295" s="92">
        <f>L296+L297+L298+L299</f>
        <v>0</v>
      </c>
      <c r="M295" s="93"/>
      <c r="N295" s="118"/>
    </row>
    <row r="296" spans="1:14" s="87" customFormat="1" ht="15" customHeight="1">
      <c r="A296" s="408"/>
      <c r="B296" s="408"/>
      <c r="C296" s="401"/>
      <c r="D296" s="394"/>
      <c r="E296" s="395"/>
      <c r="F296" s="396"/>
      <c r="G296" s="392" t="s">
        <v>27</v>
      </c>
      <c r="H296" s="392"/>
      <c r="I296" s="393"/>
      <c r="J296" s="90"/>
      <c r="K296" s="91"/>
      <c r="L296" s="92"/>
      <c r="M296" s="93"/>
      <c r="N296" s="118"/>
    </row>
    <row r="297" spans="1:14" s="87" customFormat="1">
      <c r="A297" s="408"/>
      <c r="B297" s="408"/>
      <c r="C297" s="401"/>
      <c r="D297" s="394" t="s">
        <v>28</v>
      </c>
      <c r="E297" s="395"/>
      <c r="F297" s="396"/>
      <c r="G297" s="392" t="s">
        <v>29</v>
      </c>
      <c r="H297" s="392"/>
      <c r="I297" s="393"/>
      <c r="J297" s="90"/>
      <c r="K297" s="91">
        <v>0</v>
      </c>
      <c r="L297" s="92">
        <v>0</v>
      </c>
      <c r="M297" s="93"/>
      <c r="N297" s="118"/>
    </row>
    <row r="298" spans="1:14" s="87" customFormat="1" ht="15.75" customHeight="1">
      <c r="A298" s="408"/>
      <c r="B298" s="408"/>
      <c r="C298" s="401"/>
      <c r="D298" s="394" t="s">
        <v>30</v>
      </c>
      <c r="E298" s="409"/>
      <c r="F298" s="396"/>
      <c r="G298" s="392" t="s">
        <v>30</v>
      </c>
      <c r="H298" s="392"/>
      <c r="I298" s="393"/>
      <c r="J298" s="90"/>
      <c r="K298" s="91">
        <v>22097.5</v>
      </c>
      <c r="L298" s="92">
        <v>0</v>
      </c>
      <c r="M298" s="93"/>
      <c r="N298" s="118"/>
    </row>
    <row r="299" spans="1:14" s="87" customFormat="1">
      <c r="A299" s="408"/>
      <c r="B299" s="408"/>
      <c r="C299" s="401"/>
      <c r="D299" s="394"/>
      <c r="E299" s="409"/>
      <c r="F299" s="396"/>
      <c r="G299" s="392" t="s">
        <v>31</v>
      </c>
      <c r="H299" s="392"/>
      <c r="I299" s="393"/>
      <c r="J299" s="90"/>
      <c r="K299" s="91"/>
      <c r="L299" s="92"/>
      <c r="M299" s="93"/>
      <c r="N299" s="118"/>
    </row>
    <row r="300" spans="1:14" s="87" customFormat="1" ht="15" customHeight="1">
      <c r="A300" s="408" t="s">
        <v>159</v>
      </c>
      <c r="B300" s="408"/>
      <c r="C300" s="401" t="s">
        <v>243</v>
      </c>
      <c r="D300" s="394" t="s">
        <v>24</v>
      </c>
      <c r="E300" s="395"/>
      <c r="F300" s="391"/>
      <c r="G300" s="392" t="s">
        <v>26</v>
      </c>
      <c r="H300" s="392"/>
      <c r="I300" s="393"/>
      <c r="J300" s="90"/>
      <c r="K300" s="91">
        <f>K301+K302+K303+K304</f>
        <v>2.4</v>
      </c>
      <c r="L300" s="92">
        <f>L303</f>
        <v>0</v>
      </c>
      <c r="M300" s="93"/>
      <c r="N300" s="118"/>
    </row>
    <row r="301" spans="1:14" s="87" customFormat="1" ht="15" customHeight="1">
      <c r="A301" s="408"/>
      <c r="B301" s="408"/>
      <c r="C301" s="401"/>
      <c r="D301" s="394"/>
      <c r="E301" s="395"/>
      <c r="F301" s="391"/>
      <c r="G301" s="392" t="s">
        <v>27</v>
      </c>
      <c r="H301" s="392"/>
      <c r="I301" s="393"/>
      <c r="J301" s="90"/>
      <c r="K301" s="91"/>
      <c r="L301" s="92"/>
      <c r="M301" s="93"/>
      <c r="N301" s="118"/>
    </row>
    <row r="302" spans="1:14" s="87" customFormat="1">
      <c r="A302" s="408"/>
      <c r="B302" s="408"/>
      <c r="C302" s="401"/>
      <c r="D302" s="394" t="s">
        <v>28</v>
      </c>
      <c r="E302" s="395"/>
      <c r="F302" s="391"/>
      <c r="G302" s="392" t="s">
        <v>29</v>
      </c>
      <c r="H302" s="392"/>
      <c r="I302" s="393"/>
      <c r="J302" s="90"/>
      <c r="K302" s="91"/>
      <c r="L302" s="92"/>
      <c r="M302" s="93"/>
      <c r="N302" s="118"/>
    </row>
    <row r="303" spans="1:14" s="12" customFormat="1" ht="15.75" customHeight="1">
      <c r="A303" s="408"/>
      <c r="B303" s="408"/>
      <c r="C303" s="401"/>
      <c r="D303" s="394" t="s">
        <v>30</v>
      </c>
      <c r="E303" s="395"/>
      <c r="F303" s="396"/>
      <c r="G303" s="392" t="s">
        <v>30</v>
      </c>
      <c r="H303" s="392"/>
      <c r="I303" s="393"/>
      <c r="J303" s="90"/>
      <c r="K303" s="91">
        <v>2.4</v>
      </c>
      <c r="L303" s="92">
        <v>0</v>
      </c>
      <c r="M303" s="93"/>
      <c r="N303" s="118"/>
    </row>
    <row r="304" spans="1:14" s="12" customFormat="1">
      <c r="A304" s="408"/>
      <c r="B304" s="408"/>
      <c r="C304" s="401"/>
      <c r="D304" s="394"/>
      <c r="E304" s="395"/>
      <c r="F304" s="396"/>
      <c r="G304" s="392" t="s">
        <v>31</v>
      </c>
      <c r="H304" s="392"/>
      <c r="I304" s="393"/>
      <c r="J304" s="90"/>
      <c r="K304" s="91"/>
      <c r="L304" s="92"/>
      <c r="M304" s="93"/>
      <c r="N304" s="118"/>
    </row>
    <row r="305" spans="1:16" s="12" customFormat="1" ht="15" hidden="1" customHeight="1">
      <c r="A305" s="397" t="s">
        <v>162</v>
      </c>
      <c r="B305" s="207"/>
      <c r="C305" s="398" t="s">
        <v>163</v>
      </c>
      <c r="D305" s="399" t="s">
        <v>164</v>
      </c>
      <c r="E305" s="208"/>
      <c r="F305" s="400">
        <v>44562</v>
      </c>
      <c r="G305" s="400">
        <v>44926</v>
      </c>
      <c r="H305" s="209" t="s">
        <v>26</v>
      </c>
      <c r="I305" s="210">
        <f>SUM(I306:I309)</f>
        <v>0</v>
      </c>
      <c r="J305" s="33"/>
      <c r="K305" s="40"/>
      <c r="L305" s="41">
        <f>L308</f>
        <v>0</v>
      </c>
      <c r="M305" s="42"/>
      <c r="N305" s="11"/>
    </row>
    <row r="306" spans="1:16" s="12" customFormat="1" hidden="1">
      <c r="A306" s="397"/>
      <c r="B306" s="207"/>
      <c r="C306" s="398"/>
      <c r="D306" s="399"/>
      <c r="E306" s="208"/>
      <c r="F306" s="400"/>
      <c r="G306" s="400"/>
      <c r="H306" s="209" t="s">
        <v>27</v>
      </c>
      <c r="I306" s="210">
        <v>0</v>
      </c>
      <c r="J306" s="33"/>
      <c r="K306" s="40"/>
      <c r="L306" s="41"/>
      <c r="M306" s="42"/>
      <c r="N306" s="11"/>
    </row>
    <row r="307" spans="1:16" s="12" customFormat="1" hidden="1">
      <c r="A307" s="397"/>
      <c r="B307" s="207"/>
      <c r="C307" s="398"/>
      <c r="D307" s="399"/>
      <c r="E307" s="208"/>
      <c r="F307" s="400"/>
      <c r="G307" s="400"/>
      <c r="H307" s="209" t="s">
        <v>29</v>
      </c>
      <c r="I307" s="210">
        <v>0</v>
      </c>
      <c r="J307" s="33"/>
      <c r="K307" s="40"/>
      <c r="L307" s="41"/>
      <c r="M307" s="42"/>
      <c r="N307" s="11"/>
    </row>
    <row r="308" spans="1:16" s="87" customFormat="1" ht="15.75" hidden="1" customHeight="1">
      <c r="A308" s="397"/>
      <c r="B308" s="207"/>
      <c r="C308" s="398"/>
      <c r="D308" s="399"/>
      <c r="E308" s="208"/>
      <c r="F308" s="400"/>
      <c r="G308" s="400"/>
      <c r="H308" s="209" t="s">
        <v>30</v>
      </c>
      <c r="I308" s="210">
        <f>I320</f>
        <v>0</v>
      </c>
      <c r="J308" s="33"/>
      <c r="K308" s="40"/>
      <c r="L308" s="41">
        <f>L320</f>
        <v>0</v>
      </c>
      <c r="M308" s="42"/>
      <c r="N308" s="11"/>
      <c r="O308" s="120"/>
      <c r="P308" s="29"/>
    </row>
    <row r="309" spans="1:16" s="87" customFormat="1" hidden="1">
      <c r="A309" s="397"/>
      <c r="B309" s="207"/>
      <c r="C309" s="398"/>
      <c r="D309" s="399"/>
      <c r="E309" s="208"/>
      <c r="F309" s="400"/>
      <c r="G309" s="400"/>
      <c r="H309" s="209" t="s">
        <v>31</v>
      </c>
      <c r="I309" s="210">
        <v>0</v>
      </c>
      <c r="J309" s="33"/>
      <c r="K309" s="40"/>
      <c r="L309" s="41"/>
      <c r="M309" s="42"/>
      <c r="N309" s="11"/>
    </row>
    <row r="310" spans="1:16" s="87" customFormat="1" ht="15" customHeight="1">
      <c r="A310" s="401" t="s">
        <v>165</v>
      </c>
      <c r="B310" s="402"/>
      <c r="C310" s="401" t="s">
        <v>23</v>
      </c>
      <c r="D310" s="394" t="s">
        <v>24</v>
      </c>
      <c r="E310" s="395" t="s">
        <v>244</v>
      </c>
      <c r="F310" s="391"/>
      <c r="G310" s="392" t="s">
        <v>26</v>
      </c>
      <c r="H310" s="392"/>
      <c r="I310" s="393"/>
      <c r="J310" s="90">
        <f>SUM(J311:J314)</f>
        <v>119123.4</v>
      </c>
      <c r="K310" s="91">
        <f>SUM(K311:K314)</f>
        <v>1048340.9000000001</v>
      </c>
      <c r="L310" s="92">
        <f>SUM(L311:L314)</f>
        <v>0</v>
      </c>
      <c r="M310" s="93">
        <f>SUM(M311:M314)</f>
        <v>107370</v>
      </c>
      <c r="N310" s="118"/>
    </row>
    <row r="311" spans="1:16" s="87" customFormat="1" ht="15" customHeight="1">
      <c r="A311" s="401"/>
      <c r="B311" s="401"/>
      <c r="C311" s="401"/>
      <c r="D311" s="394"/>
      <c r="E311" s="395"/>
      <c r="F311" s="391"/>
      <c r="G311" s="392" t="s">
        <v>27</v>
      </c>
      <c r="H311" s="392"/>
      <c r="I311" s="393"/>
      <c r="J311" s="90">
        <f t="shared" ref="J311:J314" si="16">J12+J177+J237</f>
        <v>0</v>
      </c>
      <c r="K311" s="91">
        <f>K12+K177+K237</f>
        <v>0</v>
      </c>
      <c r="L311" s="92">
        <f>L12+L177+L237</f>
        <v>0</v>
      </c>
      <c r="M311" s="93">
        <f>M12+M177+M237</f>
        <v>0</v>
      </c>
      <c r="N311" s="118"/>
      <c r="O311" s="211"/>
      <c r="P311" s="211"/>
    </row>
    <row r="312" spans="1:16" s="87" customFormat="1">
      <c r="A312" s="401"/>
      <c r="B312" s="401"/>
      <c r="C312" s="401"/>
      <c r="D312" s="158" t="s">
        <v>28</v>
      </c>
      <c r="E312" s="173" t="s">
        <v>245</v>
      </c>
      <c r="F312" s="161"/>
      <c r="G312" s="159" t="s">
        <v>29</v>
      </c>
      <c r="H312" s="159"/>
      <c r="I312" s="160"/>
      <c r="J312" s="90">
        <f t="shared" si="16"/>
        <v>50491.8</v>
      </c>
      <c r="K312" s="91">
        <f t="shared" ref="K312:K313" si="17">K13+K178+K238+K292</f>
        <v>423162.8</v>
      </c>
      <c r="L312" s="212">
        <f t="shared" ref="L312:L313" si="18">L13+L178+L238+L292</f>
        <v>0</v>
      </c>
      <c r="M312" s="93">
        <f t="shared" ref="M312:M313" si="19">M13+M178+M238+M292</f>
        <v>0</v>
      </c>
      <c r="N312" s="118"/>
    </row>
    <row r="313" spans="1:16" s="135" customFormat="1" ht="52.5" customHeight="1">
      <c r="A313" s="401"/>
      <c r="B313" s="401"/>
      <c r="C313" s="401"/>
      <c r="D313" s="394" t="s">
        <v>30</v>
      </c>
      <c r="E313" s="395" t="s">
        <v>246</v>
      </c>
      <c r="F313" s="396"/>
      <c r="G313" s="392" t="s">
        <v>30</v>
      </c>
      <c r="H313" s="392"/>
      <c r="I313" s="393"/>
      <c r="J313" s="90">
        <f t="shared" si="16"/>
        <v>68631.599999999991</v>
      </c>
      <c r="K313" s="91">
        <f t="shared" si="17"/>
        <v>625178.10000000009</v>
      </c>
      <c r="L313" s="92">
        <f t="shared" si="18"/>
        <v>0</v>
      </c>
      <c r="M313" s="93">
        <f t="shared" si="19"/>
        <v>107370</v>
      </c>
      <c r="N313" s="118"/>
    </row>
    <row r="314" spans="1:16" s="135" customFormat="1">
      <c r="A314" s="401"/>
      <c r="B314" s="401"/>
      <c r="C314" s="401"/>
      <c r="D314" s="394"/>
      <c r="E314" s="395"/>
      <c r="F314" s="396"/>
      <c r="G314" s="392" t="s">
        <v>31</v>
      </c>
      <c r="H314" s="392"/>
      <c r="I314" s="393"/>
      <c r="J314" s="90">
        <f t="shared" si="16"/>
        <v>0</v>
      </c>
      <c r="K314" s="91">
        <f>K15+K180+K240</f>
        <v>0</v>
      </c>
      <c r="L314" s="92">
        <f>L15+L180+L240</f>
        <v>0</v>
      </c>
      <c r="M314" s="93">
        <f>M15+M180+M240</f>
        <v>0</v>
      </c>
      <c r="N314" s="118"/>
    </row>
    <row r="315" spans="1:16" s="135" customFormat="1" ht="63" customHeight="1">
      <c r="A315" s="390" t="s">
        <v>247</v>
      </c>
      <c r="B315" s="390"/>
      <c r="C315" s="390"/>
      <c r="D315" s="390"/>
      <c r="E315" s="390"/>
      <c r="F315" s="390"/>
      <c r="G315" s="390"/>
      <c r="H315" s="390"/>
      <c r="I315" s="213"/>
      <c r="J315" s="131"/>
      <c r="K315" s="132"/>
      <c r="L315" s="133"/>
      <c r="M315" s="134"/>
      <c r="N315" s="214"/>
    </row>
    <row r="316" spans="1:16" s="135" customFormat="1">
      <c r="A316" s="215"/>
      <c r="B316" s="214"/>
      <c r="D316" s="214"/>
      <c r="E316" s="214"/>
      <c r="F316" s="214"/>
      <c r="G316" s="214"/>
      <c r="H316" s="216"/>
      <c r="I316" s="217"/>
      <c r="J316" s="131"/>
      <c r="K316" s="132"/>
      <c r="L316" s="133"/>
      <c r="M316" s="134"/>
      <c r="N316" s="214"/>
    </row>
    <row r="317" spans="1:16" s="135" customFormat="1">
      <c r="A317" s="215"/>
      <c r="B317" s="214"/>
      <c r="D317" s="214"/>
      <c r="E317" s="214"/>
      <c r="F317" s="214"/>
      <c r="G317" s="214"/>
      <c r="H317" s="216"/>
      <c r="I317" s="217"/>
      <c r="J317" s="131"/>
      <c r="K317" s="132"/>
      <c r="L317" s="133"/>
      <c r="M317" s="134"/>
      <c r="N317" s="214"/>
    </row>
    <row r="318" spans="1:16" s="135" customFormat="1">
      <c r="A318" s="215"/>
      <c r="B318" s="214"/>
      <c r="D318" s="214"/>
      <c r="E318" s="214"/>
      <c r="F318" s="214"/>
      <c r="G318" s="214"/>
      <c r="H318" s="216"/>
      <c r="I318" s="217"/>
      <c r="J318" s="131"/>
      <c r="K318" s="132"/>
      <c r="L318" s="133"/>
      <c r="M318" s="134"/>
      <c r="N318" s="214"/>
    </row>
    <row r="319" spans="1:16" s="135" customFormat="1">
      <c r="A319" s="215"/>
      <c r="B319" s="214"/>
      <c r="D319" s="214"/>
      <c r="E319" s="214"/>
      <c r="F319" s="214"/>
      <c r="G319" s="214"/>
      <c r="H319" s="216"/>
      <c r="I319" s="217"/>
      <c r="J319" s="131"/>
      <c r="K319" s="132"/>
      <c r="L319" s="133"/>
      <c r="M319" s="134"/>
      <c r="N319" s="214"/>
    </row>
    <row r="320" spans="1:16" s="135" customFormat="1">
      <c r="A320" s="214"/>
      <c r="B320" s="214"/>
      <c r="D320" s="214"/>
      <c r="E320" s="214"/>
      <c r="F320" s="214"/>
      <c r="G320" s="214"/>
      <c r="H320" s="216"/>
      <c r="I320" s="217"/>
      <c r="J320" s="131"/>
      <c r="K320" s="132"/>
      <c r="L320" s="133"/>
      <c r="M320" s="134"/>
      <c r="N320" s="214"/>
    </row>
    <row r="321" spans="1:14" s="135" customFormat="1">
      <c r="A321" s="214"/>
      <c r="B321" s="214"/>
      <c r="D321" s="214"/>
      <c r="E321" s="214"/>
      <c r="F321" s="214"/>
      <c r="G321" s="214"/>
      <c r="H321" s="216"/>
      <c r="I321" s="217"/>
      <c r="J321" s="131"/>
      <c r="K321" s="132"/>
      <c r="L321" s="133"/>
      <c r="M321" s="134"/>
      <c r="N321" s="214"/>
    </row>
    <row r="322" spans="1:14" s="135" customFormat="1">
      <c r="A322" s="214"/>
      <c r="B322" s="214"/>
      <c r="D322" s="214"/>
      <c r="E322" s="214"/>
      <c r="F322" s="214"/>
      <c r="G322" s="214"/>
      <c r="H322" s="216"/>
      <c r="I322" s="217"/>
      <c r="J322" s="131"/>
      <c r="K322" s="132"/>
      <c r="L322" s="133"/>
      <c r="M322" s="134"/>
      <c r="N322" s="214"/>
    </row>
    <row r="323" spans="1:14" s="135" customFormat="1">
      <c r="A323" s="214"/>
      <c r="B323" s="214"/>
      <c r="D323" s="214"/>
      <c r="E323" s="214"/>
      <c r="F323" s="214"/>
      <c r="G323" s="214"/>
      <c r="H323" s="216"/>
      <c r="I323" s="217"/>
      <c r="J323" s="131"/>
      <c r="K323" s="132"/>
      <c r="L323" s="133"/>
      <c r="M323" s="134"/>
      <c r="N323" s="214"/>
    </row>
    <row r="324" spans="1:14" s="135" customFormat="1">
      <c r="A324" s="214"/>
      <c r="B324" s="214"/>
      <c r="D324" s="214"/>
      <c r="E324" s="214"/>
      <c r="F324" s="214"/>
      <c r="G324" s="214"/>
      <c r="H324" s="216"/>
      <c r="I324" s="217"/>
      <c r="J324" s="131"/>
      <c r="K324" s="132"/>
      <c r="L324" s="133"/>
      <c r="M324" s="134"/>
      <c r="N324" s="214"/>
    </row>
    <row r="325" spans="1:14" s="135" customFormat="1">
      <c r="A325" s="214"/>
      <c r="B325" s="214"/>
      <c r="D325" s="214"/>
      <c r="E325" s="214"/>
      <c r="F325" s="214"/>
      <c r="G325" s="214"/>
      <c r="H325" s="216"/>
      <c r="I325" s="217"/>
      <c r="J325" s="131"/>
      <c r="K325" s="132"/>
      <c r="L325" s="133"/>
      <c r="M325" s="134"/>
      <c r="N325" s="214"/>
    </row>
    <row r="326" spans="1:14" s="135" customFormat="1">
      <c r="A326" s="214"/>
      <c r="B326" s="214"/>
      <c r="D326" s="214"/>
      <c r="E326" s="214"/>
      <c r="F326" s="214"/>
      <c r="G326" s="214"/>
      <c r="H326" s="216"/>
      <c r="I326" s="217"/>
      <c r="J326" s="131"/>
      <c r="K326" s="132"/>
      <c r="L326" s="133"/>
      <c r="M326" s="134"/>
      <c r="N326" s="214"/>
    </row>
    <row r="327" spans="1:14" s="135" customFormat="1">
      <c r="A327" s="214"/>
      <c r="B327" s="214"/>
      <c r="D327" s="214"/>
      <c r="E327" s="214"/>
      <c r="F327" s="214"/>
      <c r="G327" s="214"/>
      <c r="H327" s="216"/>
      <c r="I327" s="217"/>
      <c r="J327" s="131"/>
      <c r="K327" s="132"/>
      <c r="L327" s="133"/>
      <c r="M327" s="134"/>
      <c r="N327" s="214"/>
    </row>
    <row r="328" spans="1:14" s="135" customFormat="1">
      <c r="A328" s="214"/>
      <c r="B328" s="214"/>
      <c r="D328" s="214"/>
      <c r="E328" s="214"/>
      <c r="F328" s="214"/>
      <c r="G328" s="214"/>
      <c r="H328" s="216"/>
      <c r="I328" s="217"/>
      <c r="J328" s="131"/>
      <c r="K328" s="132"/>
      <c r="L328" s="133"/>
      <c r="M328" s="134"/>
      <c r="N328" s="214"/>
    </row>
    <row r="329" spans="1:14" s="135" customFormat="1">
      <c r="A329" s="214"/>
      <c r="B329" s="214"/>
      <c r="D329" s="214"/>
      <c r="E329" s="214"/>
      <c r="F329" s="214"/>
      <c r="G329" s="214"/>
      <c r="H329" s="216"/>
      <c r="I329" s="217"/>
      <c r="J329" s="131"/>
      <c r="K329" s="132"/>
      <c r="L329" s="133"/>
      <c r="M329" s="134"/>
      <c r="N329" s="214"/>
    </row>
    <row r="330" spans="1:14" s="135" customFormat="1">
      <c r="A330" s="214"/>
      <c r="B330" s="214"/>
      <c r="D330" s="214"/>
      <c r="E330" s="214"/>
      <c r="F330" s="214"/>
      <c r="G330" s="214"/>
      <c r="H330" s="216"/>
      <c r="I330" s="217"/>
      <c r="J330" s="131"/>
      <c r="K330" s="132"/>
      <c r="L330" s="133"/>
      <c r="M330" s="134"/>
      <c r="N330" s="214"/>
    </row>
    <row r="331" spans="1:14" s="135" customFormat="1">
      <c r="A331" s="214"/>
      <c r="B331" s="214"/>
      <c r="D331" s="214"/>
      <c r="E331" s="214"/>
      <c r="F331" s="214"/>
      <c r="G331" s="214"/>
      <c r="H331" s="216"/>
      <c r="I331" s="217"/>
      <c r="J331" s="131"/>
      <c r="K331" s="132"/>
      <c r="L331" s="133"/>
      <c r="M331" s="134"/>
      <c r="N331" s="214"/>
    </row>
    <row r="332" spans="1:14" s="135" customFormat="1">
      <c r="A332" s="214"/>
      <c r="B332" s="214"/>
      <c r="D332" s="214"/>
      <c r="E332" s="214"/>
      <c r="F332" s="214"/>
      <c r="G332" s="214"/>
      <c r="H332" s="216"/>
      <c r="I332" s="217"/>
      <c r="J332" s="131"/>
      <c r="K332" s="132"/>
      <c r="L332" s="133"/>
      <c r="M332" s="134"/>
      <c r="N332" s="214"/>
    </row>
    <row r="333" spans="1:14" s="135" customFormat="1">
      <c r="A333" s="214"/>
      <c r="B333" s="214"/>
      <c r="D333" s="214"/>
      <c r="E333" s="214"/>
      <c r="F333" s="214"/>
      <c r="G333" s="214"/>
      <c r="H333" s="216"/>
      <c r="I333" s="217"/>
      <c r="J333" s="131"/>
      <c r="K333" s="132"/>
      <c r="L333" s="133"/>
      <c r="M333" s="134"/>
      <c r="N333" s="214"/>
    </row>
    <row r="334" spans="1:14" s="135" customFormat="1">
      <c r="A334" s="214"/>
      <c r="B334" s="214"/>
      <c r="D334" s="214"/>
      <c r="E334" s="214"/>
      <c r="F334" s="214"/>
      <c r="G334" s="214"/>
      <c r="H334" s="216"/>
      <c r="I334" s="217"/>
      <c r="J334" s="131"/>
      <c r="K334" s="132"/>
      <c r="L334" s="133"/>
      <c r="M334" s="134"/>
      <c r="N334" s="214"/>
    </row>
    <row r="335" spans="1:14" s="135" customFormat="1">
      <c r="A335" s="214"/>
      <c r="B335" s="214"/>
      <c r="D335" s="214"/>
      <c r="E335" s="214"/>
      <c r="F335" s="214"/>
      <c r="G335" s="214"/>
      <c r="H335" s="216"/>
      <c r="I335" s="217"/>
      <c r="J335" s="131"/>
      <c r="K335" s="132"/>
      <c r="L335" s="133"/>
      <c r="M335" s="134"/>
      <c r="N335" s="214"/>
    </row>
    <row r="336" spans="1:14" s="135" customFormat="1">
      <c r="A336" s="214"/>
      <c r="B336" s="214"/>
      <c r="D336" s="214"/>
      <c r="E336" s="214"/>
      <c r="F336" s="214"/>
      <c r="G336" s="214"/>
      <c r="H336" s="216"/>
      <c r="I336" s="217"/>
      <c r="J336" s="131"/>
      <c r="K336" s="132"/>
      <c r="L336" s="133"/>
      <c r="M336" s="134"/>
      <c r="N336" s="214"/>
    </row>
    <row r="337" spans="1:14" s="135" customFormat="1">
      <c r="A337" s="214"/>
      <c r="B337" s="214"/>
      <c r="D337" s="214"/>
      <c r="E337" s="214"/>
      <c r="F337" s="214"/>
      <c r="G337" s="214"/>
      <c r="H337" s="216"/>
      <c r="I337" s="217"/>
      <c r="J337" s="131"/>
      <c r="K337" s="132"/>
      <c r="L337" s="133"/>
      <c r="M337" s="134"/>
      <c r="N337" s="214"/>
    </row>
    <row r="338" spans="1:14" s="135" customFormat="1">
      <c r="A338" s="214"/>
      <c r="B338" s="214"/>
      <c r="D338" s="214"/>
      <c r="E338" s="214"/>
      <c r="F338" s="214"/>
      <c r="G338" s="214"/>
      <c r="H338" s="216"/>
      <c r="I338" s="217"/>
      <c r="J338" s="131"/>
      <c r="K338" s="132"/>
      <c r="L338" s="133"/>
      <c r="M338" s="134"/>
      <c r="N338" s="214"/>
    </row>
    <row r="339" spans="1:14" s="135" customFormat="1">
      <c r="A339" s="214"/>
      <c r="B339" s="214"/>
      <c r="D339" s="214"/>
      <c r="E339" s="214"/>
      <c r="F339" s="214"/>
      <c r="G339" s="214"/>
      <c r="H339" s="216"/>
      <c r="I339" s="217"/>
      <c r="J339" s="131"/>
      <c r="K339" s="132"/>
      <c r="L339" s="133"/>
      <c r="M339" s="134"/>
      <c r="N339" s="214"/>
    </row>
    <row r="340" spans="1:14" s="135" customFormat="1">
      <c r="A340" s="214"/>
      <c r="B340" s="214"/>
      <c r="D340" s="214"/>
      <c r="E340" s="214"/>
      <c r="F340" s="214"/>
      <c r="G340" s="214"/>
      <c r="H340" s="216"/>
      <c r="I340" s="217"/>
      <c r="J340" s="131"/>
      <c r="K340" s="132"/>
      <c r="L340" s="133"/>
      <c r="M340" s="134"/>
      <c r="N340" s="214"/>
    </row>
    <row r="341" spans="1:14" s="135" customFormat="1">
      <c r="A341" s="214"/>
      <c r="B341" s="214"/>
      <c r="D341" s="214"/>
      <c r="E341" s="214"/>
      <c r="F341" s="214"/>
      <c r="G341" s="214"/>
      <c r="H341" s="216"/>
      <c r="I341" s="217"/>
      <c r="J341" s="131"/>
      <c r="K341" s="132"/>
      <c r="L341" s="133"/>
      <c r="M341" s="134"/>
      <c r="N341" s="214"/>
    </row>
    <row r="342" spans="1:14" s="135" customFormat="1">
      <c r="A342" s="214"/>
      <c r="B342" s="214"/>
      <c r="D342" s="214"/>
      <c r="E342" s="214"/>
      <c r="F342" s="214"/>
      <c r="G342" s="214"/>
      <c r="H342" s="216"/>
      <c r="I342" s="217"/>
      <c r="J342" s="131"/>
      <c r="K342" s="132"/>
      <c r="L342" s="133"/>
      <c r="M342" s="134"/>
      <c r="N342" s="214"/>
    </row>
    <row r="343" spans="1:14" s="135" customFormat="1">
      <c r="A343" s="214"/>
      <c r="B343" s="214"/>
      <c r="D343" s="214"/>
      <c r="E343" s="214"/>
      <c r="F343" s="214"/>
      <c r="G343" s="214"/>
      <c r="H343" s="216"/>
      <c r="I343" s="217"/>
      <c r="J343" s="131"/>
      <c r="K343" s="132"/>
      <c r="L343" s="133"/>
      <c r="M343" s="134"/>
      <c r="N343" s="214"/>
    </row>
    <row r="344" spans="1:14" s="135" customFormat="1">
      <c r="A344" s="214"/>
      <c r="B344" s="214"/>
      <c r="D344" s="214"/>
      <c r="E344" s="214"/>
      <c r="F344" s="214"/>
      <c r="G344" s="214"/>
      <c r="H344" s="216"/>
      <c r="I344" s="217"/>
      <c r="J344" s="131"/>
      <c r="K344" s="132"/>
      <c r="L344" s="133"/>
      <c r="M344" s="134"/>
      <c r="N344" s="214"/>
    </row>
    <row r="345" spans="1:14" s="135" customFormat="1">
      <c r="A345" s="214"/>
      <c r="B345" s="214"/>
      <c r="D345" s="214"/>
      <c r="E345" s="214"/>
      <c r="F345" s="214"/>
      <c r="G345" s="214"/>
      <c r="H345" s="216"/>
      <c r="I345" s="217"/>
      <c r="J345" s="131"/>
      <c r="K345" s="132"/>
      <c r="L345" s="133"/>
      <c r="M345" s="134"/>
      <c r="N345" s="214"/>
    </row>
    <row r="346" spans="1:14" s="135" customFormat="1">
      <c r="A346" s="214"/>
      <c r="B346" s="214"/>
      <c r="D346" s="214"/>
      <c r="E346" s="214"/>
      <c r="F346" s="214"/>
      <c r="G346" s="214"/>
      <c r="H346" s="216"/>
      <c r="I346" s="217"/>
      <c r="J346" s="131"/>
      <c r="K346" s="132"/>
      <c r="L346" s="133"/>
      <c r="M346" s="134"/>
      <c r="N346" s="214"/>
    </row>
    <row r="347" spans="1:14" s="135" customFormat="1">
      <c r="A347" s="214"/>
      <c r="B347" s="214"/>
      <c r="D347" s="214"/>
      <c r="E347" s="214"/>
      <c r="F347" s="214"/>
      <c r="G347" s="214"/>
      <c r="H347" s="216"/>
      <c r="I347" s="217"/>
      <c r="J347" s="131"/>
      <c r="K347" s="132"/>
      <c r="L347" s="133"/>
      <c r="M347" s="134"/>
      <c r="N347" s="214"/>
    </row>
    <row r="348" spans="1:14" s="135" customFormat="1">
      <c r="A348" s="214"/>
      <c r="B348" s="214"/>
      <c r="D348" s="214"/>
      <c r="E348" s="214"/>
      <c r="F348" s="214"/>
      <c r="G348" s="214"/>
      <c r="H348" s="216"/>
      <c r="I348" s="217"/>
      <c r="J348" s="131"/>
      <c r="K348" s="132"/>
      <c r="L348" s="133"/>
      <c r="M348" s="134"/>
      <c r="N348" s="214"/>
    </row>
    <row r="349" spans="1:14" s="135" customFormat="1">
      <c r="A349" s="214"/>
      <c r="B349" s="214"/>
      <c r="D349" s="214"/>
      <c r="E349" s="214"/>
      <c r="F349" s="214"/>
      <c r="G349" s="214"/>
      <c r="H349" s="216"/>
      <c r="I349" s="217"/>
      <c r="J349" s="131"/>
      <c r="K349" s="132"/>
      <c r="L349" s="133"/>
      <c r="M349" s="134"/>
      <c r="N349" s="214"/>
    </row>
    <row r="350" spans="1:14" s="135" customFormat="1">
      <c r="A350" s="214"/>
      <c r="B350" s="214"/>
      <c r="D350" s="214"/>
      <c r="E350" s="214"/>
      <c r="F350" s="214"/>
      <c r="G350" s="214"/>
      <c r="H350" s="216"/>
      <c r="I350" s="217"/>
      <c r="J350" s="131"/>
      <c r="K350" s="132"/>
      <c r="L350" s="133"/>
      <c r="M350" s="134"/>
      <c r="N350" s="214"/>
    </row>
    <row r="351" spans="1:14" s="135" customFormat="1">
      <c r="A351" s="214"/>
      <c r="B351" s="214"/>
      <c r="D351" s="214"/>
      <c r="E351" s="214"/>
      <c r="F351" s="214"/>
      <c r="G351" s="214"/>
      <c r="H351" s="216"/>
      <c r="I351" s="217"/>
      <c r="J351" s="131"/>
      <c r="K351" s="132"/>
      <c r="L351" s="133"/>
      <c r="M351" s="134"/>
      <c r="N351" s="214"/>
    </row>
    <row r="352" spans="1:14" s="135" customFormat="1">
      <c r="A352" s="214"/>
      <c r="B352" s="214"/>
      <c r="D352" s="214"/>
      <c r="E352" s="214"/>
      <c r="F352" s="214"/>
      <c r="G352" s="214"/>
      <c r="H352" s="216"/>
      <c r="I352" s="217"/>
      <c r="J352" s="131"/>
      <c r="K352" s="132"/>
      <c r="L352" s="133"/>
      <c r="M352" s="134"/>
      <c r="N352" s="214"/>
    </row>
    <row r="353" spans="1:14" s="135" customFormat="1">
      <c r="A353" s="214"/>
      <c r="B353" s="214"/>
      <c r="D353" s="214"/>
      <c r="E353" s="214"/>
      <c r="F353" s="214"/>
      <c r="G353" s="214"/>
      <c r="H353" s="216"/>
      <c r="I353" s="217"/>
      <c r="J353" s="131"/>
      <c r="K353" s="132"/>
      <c r="L353" s="133"/>
      <c r="M353" s="134"/>
      <c r="N353" s="214"/>
    </row>
    <row r="354" spans="1:14" s="135" customFormat="1">
      <c r="A354" s="214"/>
      <c r="B354" s="214"/>
      <c r="D354" s="214"/>
      <c r="E354" s="214"/>
      <c r="F354" s="214"/>
      <c r="G354" s="214"/>
      <c r="H354" s="216"/>
      <c r="I354" s="217"/>
      <c r="J354" s="131"/>
      <c r="K354" s="132"/>
      <c r="L354" s="133"/>
      <c r="M354" s="134"/>
      <c r="N354" s="214"/>
    </row>
    <row r="355" spans="1:14" s="135" customFormat="1">
      <c r="A355" s="214"/>
      <c r="B355" s="214"/>
      <c r="D355" s="214"/>
      <c r="E355" s="214"/>
      <c r="F355" s="214"/>
      <c r="G355" s="214"/>
      <c r="H355" s="216"/>
      <c r="I355" s="217"/>
      <c r="J355" s="131"/>
      <c r="K355" s="132"/>
      <c r="L355" s="133"/>
      <c r="M355" s="134"/>
      <c r="N355" s="214"/>
    </row>
    <row r="356" spans="1:14" s="135" customFormat="1">
      <c r="A356" s="214"/>
      <c r="B356" s="214"/>
      <c r="D356" s="214"/>
      <c r="E356" s="214"/>
      <c r="F356" s="214"/>
      <c r="G356" s="214"/>
      <c r="H356" s="216"/>
      <c r="I356" s="217"/>
      <c r="J356" s="131"/>
      <c r="K356" s="132"/>
      <c r="L356" s="133"/>
      <c r="M356" s="134"/>
      <c r="N356" s="214"/>
    </row>
    <row r="357" spans="1:14" s="135" customFormat="1">
      <c r="A357" s="214"/>
      <c r="B357" s="214"/>
      <c r="D357" s="214"/>
      <c r="E357" s="214"/>
      <c r="F357" s="214"/>
      <c r="G357" s="214"/>
      <c r="H357" s="216"/>
      <c r="I357" s="217"/>
      <c r="J357" s="131"/>
      <c r="K357" s="132"/>
      <c r="L357" s="133"/>
      <c r="M357" s="134"/>
      <c r="N357" s="214"/>
    </row>
    <row r="358" spans="1:14" s="135" customFormat="1">
      <c r="A358" s="214"/>
      <c r="B358" s="214"/>
      <c r="D358" s="214"/>
      <c r="E358" s="214"/>
      <c r="F358" s="214"/>
      <c r="G358" s="214"/>
      <c r="H358" s="216"/>
      <c r="I358" s="217"/>
      <c r="J358" s="131"/>
      <c r="K358" s="132"/>
      <c r="L358" s="133"/>
      <c r="M358" s="134"/>
      <c r="N358" s="214"/>
    </row>
    <row r="359" spans="1:14" s="135" customFormat="1">
      <c r="A359" s="214"/>
      <c r="B359" s="214"/>
      <c r="D359" s="214"/>
      <c r="E359" s="214"/>
      <c r="F359" s="214"/>
      <c r="G359" s="214"/>
      <c r="H359" s="216"/>
      <c r="I359" s="217"/>
      <c r="J359" s="131"/>
      <c r="K359" s="132"/>
      <c r="L359" s="133"/>
      <c r="M359" s="134"/>
      <c r="N359" s="214"/>
    </row>
    <row r="360" spans="1:14" s="135" customFormat="1">
      <c r="A360" s="214"/>
      <c r="B360" s="214"/>
      <c r="D360" s="214"/>
      <c r="E360" s="214"/>
      <c r="F360" s="214"/>
      <c r="G360" s="214"/>
      <c r="H360" s="216"/>
      <c r="I360" s="217"/>
      <c r="J360" s="131"/>
      <c r="K360" s="132"/>
      <c r="L360" s="133"/>
      <c r="M360" s="134"/>
      <c r="N360" s="214"/>
    </row>
    <row r="361" spans="1:14" s="135" customFormat="1">
      <c r="A361" s="214"/>
      <c r="B361" s="214"/>
      <c r="D361" s="214"/>
      <c r="E361" s="214"/>
      <c r="F361" s="214"/>
      <c r="G361" s="214"/>
      <c r="H361" s="216"/>
      <c r="I361" s="217"/>
      <c r="J361" s="131"/>
      <c r="K361" s="132"/>
      <c r="L361" s="133"/>
      <c r="M361" s="134"/>
      <c r="N361" s="214"/>
    </row>
    <row r="362" spans="1:14" s="135" customFormat="1">
      <c r="A362" s="214"/>
      <c r="B362" s="214"/>
      <c r="D362" s="214"/>
      <c r="E362" s="214"/>
      <c r="F362" s="214"/>
      <c r="G362" s="214"/>
      <c r="H362" s="216"/>
      <c r="I362" s="217"/>
      <c r="J362" s="131"/>
      <c r="K362" s="132"/>
      <c r="L362" s="133"/>
      <c r="M362" s="134"/>
      <c r="N362" s="214"/>
    </row>
    <row r="363" spans="1:14" s="135" customFormat="1">
      <c r="A363" s="214"/>
      <c r="B363" s="214"/>
      <c r="D363" s="214"/>
      <c r="E363" s="214"/>
      <c r="F363" s="214"/>
      <c r="G363" s="214"/>
      <c r="H363" s="216"/>
      <c r="I363" s="217"/>
      <c r="J363" s="131"/>
      <c r="K363" s="132"/>
      <c r="L363" s="133"/>
      <c r="M363" s="134"/>
      <c r="N363" s="214"/>
    </row>
    <row r="364" spans="1:14" s="135" customFormat="1">
      <c r="A364" s="214"/>
      <c r="B364" s="214"/>
      <c r="D364" s="214"/>
      <c r="E364" s="214"/>
      <c r="F364" s="214"/>
      <c r="G364" s="214"/>
      <c r="H364" s="216"/>
      <c r="I364" s="217"/>
      <c r="J364" s="131"/>
      <c r="K364" s="132"/>
      <c r="L364" s="133"/>
      <c r="M364" s="134"/>
      <c r="N364" s="214"/>
    </row>
    <row r="365" spans="1:14" s="135" customFormat="1">
      <c r="A365" s="214"/>
      <c r="B365" s="214"/>
      <c r="D365" s="214"/>
      <c r="E365" s="214"/>
      <c r="F365" s="214"/>
      <c r="G365" s="214"/>
      <c r="H365" s="216"/>
      <c r="I365" s="217"/>
      <c r="J365" s="131"/>
      <c r="K365" s="132"/>
      <c r="L365" s="133"/>
      <c r="M365" s="134"/>
      <c r="N365" s="214"/>
    </row>
    <row r="366" spans="1:14" s="135" customFormat="1">
      <c r="A366" s="214"/>
      <c r="B366" s="214"/>
      <c r="D366" s="214"/>
      <c r="E366" s="214"/>
      <c r="F366" s="214"/>
      <c r="G366" s="214"/>
      <c r="H366" s="216"/>
      <c r="I366" s="217"/>
      <c r="J366" s="131"/>
      <c r="K366" s="132"/>
      <c r="L366" s="133"/>
      <c r="M366" s="134"/>
      <c r="N366" s="214"/>
    </row>
    <row r="367" spans="1:14" s="135" customFormat="1">
      <c r="A367" s="214"/>
      <c r="B367" s="214"/>
      <c r="D367" s="214"/>
      <c r="E367" s="214"/>
      <c r="F367" s="214"/>
      <c r="G367" s="214"/>
      <c r="H367" s="216"/>
      <c r="I367" s="217"/>
      <c r="J367" s="131"/>
      <c r="K367" s="132"/>
      <c r="L367" s="133"/>
      <c r="M367" s="134"/>
      <c r="N367" s="214"/>
    </row>
    <row r="368" spans="1:14" s="135" customFormat="1">
      <c r="A368" s="214"/>
      <c r="B368" s="214"/>
      <c r="D368" s="214"/>
      <c r="E368" s="214"/>
      <c r="F368" s="214"/>
      <c r="G368" s="214"/>
      <c r="H368" s="216"/>
      <c r="I368" s="217"/>
      <c r="J368" s="131"/>
      <c r="K368" s="132"/>
      <c r="L368" s="133"/>
      <c r="M368" s="134"/>
      <c r="N368" s="214"/>
    </row>
    <row r="369" spans="1:14" s="135" customFormat="1">
      <c r="A369" s="214"/>
      <c r="B369" s="214"/>
      <c r="D369" s="214"/>
      <c r="E369" s="214"/>
      <c r="F369" s="214"/>
      <c r="G369" s="214"/>
      <c r="H369" s="216"/>
      <c r="I369" s="217"/>
      <c r="J369" s="131"/>
      <c r="K369" s="132"/>
      <c r="L369" s="133"/>
      <c r="M369" s="134"/>
      <c r="N369" s="214"/>
    </row>
    <row r="370" spans="1:14" s="135" customFormat="1">
      <c r="A370" s="214"/>
      <c r="B370" s="214"/>
      <c r="D370" s="214"/>
      <c r="E370" s="214"/>
      <c r="F370" s="214"/>
      <c r="G370" s="214"/>
      <c r="H370" s="216"/>
      <c r="I370" s="217"/>
      <c r="J370" s="131"/>
      <c r="K370" s="132"/>
      <c r="L370" s="133"/>
      <c r="M370" s="134"/>
      <c r="N370" s="214"/>
    </row>
    <row r="371" spans="1:14" s="135" customFormat="1">
      <c r="A371" s="214"/>
      <c r="B371" s="214"/>
      <c r="D371" s="214"/>
      <c r="E371" s="214"/>
      <c r="F371" s="214"/>
      <c r="G371" s="214"/>
      <c r="H371" s="216"/>
      <c r="I371" s="217"/>
      <c r="J371" s="131"/>
      <c r="K371" s="132"/>
      <c r="L371" s="133"/>
      <c r="M371" s="134"/>
      <c r="N371" s="214"/>
    </row>
    <row r="372" spans="1:14" s="135" customFormat="1">
      <c r="A372" s="214"/>
      <c r="B372" s="214"/>
      <c r="D372" s="214"/>
      <c r="E372" s="214"/>
      <c r="F372" s="214"/>
      <c r="G372" s="214"/>
      <c r="H372" s="216"/>
      <c r="I372" s="217"/>
      <c r="J372" s="131"/>
      <c r="K372" s="132"/>
      <c r="L372" s="133"/>
      <c r="M372" s="134"/>
      <c r="N372" s="214"/>
    </row>
    <row r="373" spans="1:14" s="135" customFormat="1">
      <c r="A373" s="214"/>
      <c r="B373" s="214"/>
      <c r="D373" s="214"/>
      <c r="E373" s="214"/>
      <c r="F373" s="214"/>
      <c r="G373" s="214"/>
      <c r="H373" s="216"/>
      <c r="I373" s="217"/>
      <c r="J373" s="131"/>
      <c r="K373" s="132"/>
      <c r="L373" s="133"/>
      <c r="M373" s="134"/>
      <c r="N373" s="214"/>
    </row>
    <row r="374" spans="1:14" s="135" customFormat="1">
      <c r="A374" s="214"/>
      <c r="B374" s="214"/>
      <c r="D374" s="214"/>
      <c r="E374" s="214"/>
      <c r="F374" s="214"/>
      <c r="G374" s="214"/>
      <c r="H374" s="216"/>
      <c r="I374" s="217"/>
      <c r="J374" s="131"/>
      <c r="K374" s="132"/>
      <c r="L374" s="133"/>
      <c r="M374" s="134"/>
      <c r="N374" s="214"/>
    </row>
    <row r="375" spans="1:14" s="135" customFormat="1">
      <c r="A375" s="214"/>
      <c r="B375" s="214"/>
      <c r="D375" s="214"/>
      <c r="E375" s="214"/>
      <c r="F375" s="214"/>
      <c r="G375" s="214"/>
      <c r="H375" s="216"/>
      <c r="I375" s="217"/>
      <c r="J375" s="131"/>
      <c r="K375" s="132"/>
      <c r="L375" s="133"/>
      <c r="M375" s="134"/>
      <c r="N375" s="214"/>
    </row>
    <row r="376" spans="1:14" s="135" customFormat="1">
      <c r="A376" s="214"/>
      <c r="B376" s="214"/>
      <c r="D376" s="214"/>
      <c r="E376" s="214"/>
      <c r="F376" s="214"/>
      <c r="G376" s="214"/>
      <c r="H376" s="216"/>
      <c r="I376" s="217"/>
      <c r="J376" s="131"/>
      <c r="K376" s="132"/>
      <c r="L376" s="133"/>
      <c r="M376" s="134"/>
      <c r="N376" s="214"/>
    </row>
    <row r="377" spans="1:14" s="135" customFormat="1">
      <c r="A377" s="214"/>
      <c r="B377" s="214"/>
      <c r="D377" s="214"/>
      <c r="E377" s="214"/>
      <c r="F377" s="214"/>
      <c r="G377" s="214"/>
      <c r="H377" s="216"/>
      <c r="I377" s="217"/>
      <c r="J377" s="131"/>
      <c r="K377" s="132"/>
      <c r="L377" s="133"/>
      <c r="M377" s="134"/>
      <c r="N377" s="214"/>
    </row>
    <row r="378" spans="1:14" s="135" customFormat="1">
      <c r="A378" s="214"/>
      <c r="B378" s="214"/>
      <c r="D378" s="214"/>
      <c r="E378" s="214"/>
      <c r="F378" s="214"/>
      <c r="G378" s="214"/>
      <c r="H378" s="216"/>
      <c r="I378" s="217"/>
      <c r="J378" s="131"/>
      <c r="K378" s="132"/>
      <c r="L378" s="133"/>
      <c r="M378" s="134"/>
      <c r="N378" s="214"/>
    </row>
    <row r="379" spans="1:14" s="135" customFormat="1">
      <c r="A379" s="214"/>
      <c r="B379" s="214"/>
      <c r="D379" s="214"/>
      <c r="E379" s="214"/>
      <c r="F379" s="214"/>
      <c r="G379" s="214"/>
      <c r="H379" s="216"/>
      <c r="I379" s="217"/>
      <c r="J379" s="131"/>
      <c r="K379" s="132"/>
      <c r="L379" s="133"/>
      <c r="M379" s="134"/>
      <c r="N379" s="214"/>
    </row>
    <row r="380" spans="1:14" s="135" customFormat="1">
      <c r="A380" s="214"/>
      <c r="B380" s="214"/>
      <c r="D380" s="214"/>
      <c r="E380" s="214"/>
      <c r="F380" s="214"/>
      <c r="G380" s="214"/>
      <c r="H380" s="216"/>
      <c r="I380" s="217"/>
      <c r="J380" s="131"/>
      <c r="K380" s="132"/>
      <c r="L380" s="133"/>
      <c r="M380" s="134"/>
      <c r="N380" s="214"/>
    </row>
    <row r="381" spans="1:14" s="135" customFormat="1">
      <c r="A381" s="214"/>
      <c r="B381" s="214"/>
      <c r="D381" s="214"/>
      <c r="E381" s="214"/>
      <c r="F381" s="214"/>
      <c r="G381" s="214"/>
      <c r="H381" s="216"/>
      <c r="I381" s="217"/>
      <c r="J381" s="131"/>
      <c r="K381" s="132"/>
      <c r="L381" s="133"/>
      <c r="M381" s="134"/>
      <c r="N381" s="214"/>
    </row>
    <row r="382" spans="1:14" s="135" customFormat="1">
      <c r="A382" s="214"/>
      <c r="B382" s="214"/>
      <c r="D382" s="214"/>
      <c r="E382" s="214"/>
      <c r="F382" s="214"/>
      <c r="G382" s="214"/>
      <c r="H382" s="216"/>
      <c r="I382" s="217"/>
      <c r="J382" s="131"/>
      <c r="K382" s="132"/>
      <c r="L382" s="133"/>
      <c r="M382" s="134"/>
      <c r="N382" s="214"/>
    </row>
    <row r="383" spans="1:14" s="135" customFormat="1">
      <c r="A383" s="214"/>
      <c r="B383" s="214"/>
      <c r="D383" s="214"/>
      <c r="E383" s="214"/>
      <c r="F383" s="214"/>
      <c r="G383" s="214"/>
      <c r="H383" s="216"/>
      <c r="I383" s="217"/>
      <c r="J383" s="131"/>
      <c r="K383" s="132"/>
      <c r="L383" s="133"/>
      <c r="M383" s="134"/>
      <c r="N383" s="214"/>
    </row>
    <row r="384" spans="1:14" s="135" customFormat="1">
      <c r="A384" s="214"/>
      <c r="B384" s="214"/>
      <c r="D384" s="214"/>
      <c r="E384" s="214"/>
      <c r="F384" s="214"/>
      <c r="G384" s="214"/>
      <c r="H384" s="216"/>
      <c r="I384" s="217"/>
      <c r="J384" s="131"/>
      <c r="K384" s="132"/>
      <c r="L384" s="133"/>
      <c r="M384" s="134"/>
      <c r="N384" s="214"/>
    </row>
    <row r="385" spans="1:14" s="135" customFormat="1">
      <c r="A385" s="214"/>
      <c r="B385" s="214"/>
      <c r="D385" s="214"/>
      <c r="E385" s="214"/>
      <c r="F385" s="214"/>
      <c r="G385" s="214"/>
      <c r="H385" s="216"/>
      <c r="I385" s="217"/>
      <c r="J385" s="131"/>
      <c r="K385" s="132"/>
      <c r="L385" s="133"/>
      <c r="M385" s="134"/>
      <c r="N385" s="214"/>
    </row>
    <row r="386" spans="1:14" s="135" customFormat="1">
      <c r="A386" s="214"/>
      <c r="B386" s="214"/>
      <c r="D386" s="214"/>
      <c r="E386" s="214"/>
      <c r="F386" s="214"/>
      <c r="G386" s="214"/>
      <c r="H386" s="216"/>
      <c r="I386" s="217"/>
      <c r="J386" s="131"/>
      <c r="K386" s="132"/>
      <c r="L386" s="133"/>
      <c r="M386" s="134"/>
      <c r="N386" s="214"/>
    </row>
    <row r="387" spans="1:14" s="135" customFormat="1">
      <c r="A387" s="214"/>
      <c r="B387" s="214"/>
      <c r="D387" s="214"/>
      <c r="E387" s="214"/>
      <c r="F387" s="214"/>
      <c r="G387" s="214"/>
      <c r="H387" s="216"/>
      <c r="I387" s="217"/>
      <c r="J387" s="131"/>
      <c r="K387" s="132"/>
      <c r="L387" s="133"/>
      <c r="M387" s="134"/>
      <c r="N387" s="214"/>
    </row>
    <row r="388" spans="1:14" s="135" customFormat="1">
      <c r="A388" s="214"/>
      <c r="B388" s="214"/>
      <c r="D388" s="214"/>
      <c r="E388" s="214"/>
      <c r="F388" s="214"/>
      <c r="G388" s="214"/>
      <c r="H388" s="216"/>
      <c r="I388" s="217"/>
      <c r="J388" s="131"/>
      <c r="K388" s="132"/>
      <c r="L388" s="133"/>
      <c r="M388" s="134"/>
      <c r="N388" s="214"/>
    </row>
    <row r="389" spans="1:14" s="135" customFormat="1">
      <c r="A389" s="214"/>
      <c r="B389" s="214"/>
      <c r="D389" s="214"/>
      <c r="E389" s="214"/>
      <c r="F389" s="214"/>
      <c r="G389" s="214"/>
      <c r="H389" s="216"/>
      <c r="I389" s="217"/>
      <c r="J389" s="131"/>
      <c r="K389" s="132"/>
      <c r="L389" s="133"/>
      <c r="M389" s="134"/>
      <c r="N389" s="214"/>
    </row>
    <row r="390" spans="1:14" s="135" customFormat="1">
      <c r="A390" s="214"/>
      <c r="B390" s="214"/>
      <c r="D390" s="214"/>
      <c r="E390" s="214"/>
      <c r="F390" s="214"/>
      <c r="G390" s="214"/>
      <c r="H390" s="216"/>
      <c r="I390" s="217"/>
      <c r="J390" s="131"/>
      <c r="K390" s="132"/>
      <c r="L390" s="133"/>
      <c r="M390" s="134"/>
      <c r="N390" s="214"/>
    </row>
    <row r="391" spans="1:14" s="135" customFormat="1">
      <c r="A391" s="214"/>
      <c r="B391" s="214"/>
      <c r="D391" s="214"/>
      <c r="E391" s="214"/>
      <c r="F391" s="214"/>
      <c r="G391" s="214"/>
      <c r="H391" s="216"/>
      <c r="I391" s="217"/>
      <c r="J391" s="131"/>
      <c r="K391" s="132"/>
      <c r="L391" s="133"/>
      <c r="M391" s="134"/>
      <c r="N391" s="214"/>
    </row>
    <row r="392" spans="1:14" s="135" customFormat="1">
      <c r="A392" s="214"/>
      <c r="B392" s="214"/>
      <c r="D392" s="214"/>
      <c r="E392" s="214"/>
      <c r="F392" s="214"/>
      <c r="G392" s="214"/>
      <c r="H392" s="216"/>
      <c r="I392" s="217"/>
      <c r="J392" s="131"/>
      <c r="K392" s="132"/>
      <c r="L392" s="133"/>
      <c r="M392" s="134"/>
      <c r="N392" s="214"/>
    </row>
    <row r="393" spans="1:14" s="135" customFormat="1">
      <c r="A393" s="214"/>
      <c r="B393" s="214"/>
      <c r="D393" s="214"/>
      <c r="E393" s="214"/>
      <c r="F393" s="214"/>
      <c r="G393" s="214"/>
      <c r="H393" s="216"/>
      <c r="I393" s="217"/>
      <c r="J393" s="131"/>
      <c r="K393" s="132"/>
      <c r="L393" s="133"/>
      <c r="M393" s="134"/>
      <c r="N393" s="214"/>
    </row>
    <row r="394" spans="1:14" s="135" customFormat="1">
      <c r="A394" s="214"/>
      <c r="B394" s="214"/>
      <c r="D394" s="214"/>
      <c r="E394" s="214"/>
      <c r="F394" s="214"/>
      <c r="G394" s="214"/>
      <c r="H394" s="216"/>
      <c r="I394" s="217"/>
      <c r="J394" s="131"/>
      <c r="K394" s="132"/>
      <c r="L394" s="133"/>
      <c r="M394" s="134"/>
      <c r="N394" s="214"/>
    </row>
    <row r="395" spans="1:14" s="135" customFormat="1">
      <c r="A395" s="214"/>
      <c r="B395" s="214"/>
      <c r="D395" s="214"/>
      <c r="E395" s="214"/>
      <c r="F395" s="214"/>
      <c r="G395" s="214"/>
      <c r="H395" s="216"/>
      <c r="I395" s="217"/>
      <c r="J395" s="131"/>
      <c r="K395" s="132"/>
      <c r="L395" s="133"/>
      <c r="M395" s="134"/>
      <c r="N395" s="214"/>
    </row>
    <row r="396" spans="1:14" s="135" customFormat="1">
      <c r="A396" s="214"/>
      <c r="B396" s="214"/>
      <c r="D396" s="214"/>
      <c r="E396" s="214"/>
      <c r="F396" s="214"/>
      <c r="G396" s="214"/>
      <c r="H396" s="216"/>
      <c r="I396" s="217"/>
      <c r="J396" s="131"/>
      <c r="K396" s="132"/>
      <c r="L396" s="133"/>
      <c r="M396" s="134"/>
      <c r="N396" s="214"/>
    </row>
    <row r="397" spans="1:14" s="135" customFormat="1">
      <c r="A397" s="214"/>
      <c r="B397" s="214"/>
      <c r="D397" s="214"/>
      <c r="E397" s="214"/>
      <c r="F397" s="214"/>
      <c r="G397" s="214"/>
      <c r="H397" s="216"/>
      <c r="I397" s="217"/>
      <c r="J397" s="131"/>
      <c r="K397" s="132"/>
      <c r="L397" s="133"/>
      <c r="M397" s="134"/>
      <c r="N397" s="214"/>
    </row>
    <row r="398" spans="1:14" s="135" customFormat="1">
      <c r="A398" s="214"/>
      <c r="B398" s="214"/>
      <c r="D398" s="214"/>
      <c r="E398" s="214"/>
      <c r="F398" s="214"/>
      <c r="G398" s="214"/>
      <c r="H398" s="216"/>
      <c r="I398" s="217"/>
      <c r="J398" s="131"/>
      <c r="K398" s="132"/>
      <c r="L398" s="133"/>
      <c r="M398" s="134"/>
      <c r="N398" s="214"/>
    </row>
    <row r="399" spans="1:14" s="135" customFormat="1">
      <c r="A399" s="214"/>
      <c r="B399" s="214"/>
      <c r="D399" s="214"/>
      <c r="E399" s="214"/>
      <c r="F399" s="214"/>
      <c r="G399" s="214"/>
      <c r="H399" s="216"/>
      <c r="I399" s="217"/>
      <c r="J399" s="131"/>
      <c r="K399" s="132"/>
      <c r="L399" s="133"/>
      <c r="M399" s="134"/>
      <c r="N399" s="214"/>
    </row>
    <row r="400" spans="1:14" s="135" customFormat="1">
      <c r="A400" s="214"/>
      <c r="B400" s="214"/>
      <c r="D400" s="214"/>
      <c r="E400" s="214"/>
      <c r="F400" s="214"/>
      <c r="G400" s="214"/>
      <c r="H400" s="216"/>
      <c r="I400" s="217"/>
      <c r="J400" s="131"/>
      <c r="K400" s="132"/>
      <c r="L400" s="133"/>
      <c r="M400" s="134"/>
      <c r="N400" s="214"/>
    </row>
    <row r="401" spans="1:14" s="135" customFormat="1">
      <c r="A401" s="214"/>
      <c r="B401" s="214"/>
      <c r="D401" s="214"/>
      <c r="E401" s="214"/>
      <c r="F401" s="214"/>
      <c r="G401" s="214"/>
      <c r="H401" s="216"/>
      <c r="I401" s="217"/>
      <c r="J401" s="131"/>
      <c r="K401" s="132"/>
      <c r="L401" s="133"/>
      <c r="M401" s="134"/>
      <c r="N401" s="214"/>
    </row>
    <row r="402" spans="1:14" s="135" customFormat="1">
      <c r="A402" s="214"/>
      <c r="B402" s="214"/>
      <c r="D402" s="214"/>
      <c r="E402" s="214"/>
      <c r="F402" s="214"/>
      <c r="G402" s="214"/>
      <c r="H402" s="216"/>
      <c r="I402" s="217"/>
      <c r="J402" s="131"/>
      <c r="K402" s="132"/>
      <c r="L402" s="133"/>
      <c r="M402" s="134"/>
      <c r="N402" s="214"/>
    </row>
    <row r="403" spans="1:14" s="135" customFormat="1">
      <c r="A403" s="214"/>
      <c r="B403" s="214"/>
      <c r="D403" s="214"/>
      <c r="E403" s="214"/>
      <c r="F403" s="214"/>
      <c r="G403" s="214"/>
      <c r="H403" s="216"/>
      <c r="I403" s="217"/>
      <c r="J403" s="131"/>
      <c r="K403" s="132"/>
      <c r="L403" s="133"/>
      <c r="M403" s="134"/>
      <c r="N403" s="214"/>
    </row>
    <row r="404" spans="1:14" s="135" customFormat="1">
      <c r="A404" s="214"/>
      <c r="B404" s="214"/>
      <c r="D404" s="214"/>
      <c r="E404" s="214"/>
      <c r="F404" s="214"/>
      <c r="G404" s="214"/>
      <c r="H404" s="216"/>
      <c r="I404" s="217"/>
      <c r="J404" s="131"/>
      <c r="K404" s="132"/>
      <c r="L404" s="133"/>
      <c r="M404" s="134"/>
      <c r="N404" s="214"/>
    </row>
    <row r="405" spans="1:14" s="135" customFormat="1">
      <c r="A405" s="214"/>
      <c r="B405" s="214"/>
      <c r="D405" s="214"/>
      <c r="E405" s="214"/>
      <c r="F405" s="214"/>
      <c r="G405" s="214"/>
      <c r="H405" s="216"/>
      <c r="I405" s="217"/>
      <c r="J405" s="131"/>
      <c r="K405" s="132"/>
      <c r="L405" s="133"/>
      <c r="M405" s="134"/>
      <c r="N405" s="214"/>
    </row>
    <row r="406" spans="1:14" s="135" customFormat="1">
      <c r="A406" s="214"/>
      <c r="B406" s="214"/>
      <c r="D406" s="214"/>
      <c r="E406" s="214"/>
      <c r="F406" s="214"/>
      <c r="G406" s="214"/>
      <c r="H406" s="216"/>
      <c r="I406" s="217"/>
      <c r="J406" s="131"/>
      <c r="K406" s="132"/>
      <c r="L406" s="133"/>
      <c r="M406" s="134"/>
      <c r="N406" s="214"/>
    </row>
    <row r="407" spans="1:14" s="135" customFormat="1">
      <c r="A407" s="214"/>
      <c r="B407" s="214"/>
      <c r="D407" s="214"/>
      <c r="E407" s="214"/>
      <c r="F407" s="214"/>
      <c r="G407" s="214"/>
      <c r="H407" s="216"/>
      <c r="I407" s="217"/>
      <c r="J407" s="131"/>
      <c r="K407" s="132"/>
      <c r="L407" s="133"/>
      <c r="M407" s="134"/>
      <c r="N407" s="214"/>
    </row>
    <row r="408" spans="1:14" s="135" customFormat="1">
      <c r="A408" s="214"/>
      <c r="B408" s="214"/>
      <c r="D408" s="214"/>
      <c r="E408" s="214"/>
      <c r="F408" s="214"/>
      <c r="G408" s="214"/>
      <c r="H408" s="216"/>
      <c r="I408" s="217"/>
      <c r="J408" s="131"/>
      <c r="K408" s="132"/>
      <c r="L408" s="133"/>
      <c r="M408" s="134"/>
      <c r="N408" s="214"/>
    </row>
    <row r="409" spans="1:14" s="135" customFormat="1">
      <c r="A409" s="214"/>
      <c r="B409" s="214"/>
      <c r="D409" s="214"/>
      <c r="E409" s="214"/>
      <c r="F409" s="214"/>
      <c r="G409" s="214"/>
      <c r="H409" s="216"/>
      <c r="I409" s="217"/>
      <c r="J409" s="131"/>
      <c r="K409" s="132"/>
      <c r="L409" s="133"/>
      <c r="M409" s="134"/>
      <c r="N409" s="214"/>
    </row>
    <row r="410" spans="1:14" s="135" customFormat="1">
      <c r="A410" s="214"/>
      <c r="B410" s="214"/>
      <c r="D410" s="214"/>
      <c r="E410" s="214"/>
      <c r="F410" s="214"/>
      <c r="G410" s="214"/>
      <c r="H410" s="216"/>
      <c r="I410" s="217"/>
      <c r="J410" s="131"/>
      <c r="K410" s="132"/>
      <c r="L410" s="133"/>
      <c r="M410" s="134"/>
      <c r="N410" s="214"/>
    </row>
    <row r="411" spans="1:14" s="135" customFormat="1">
      <c r="A411" s="214"/>
      <c r="B411" s="214"/>
      <c r="D411" s="214"/>
      <c r="E411" s="214"/>
      <c r="F411" s="214"/>
      <c r="G411" s="214"/>
      <c r="H411" s="216"/>
      <c r="I411" s="217"/>
      <c r="J411" s="131"/>
      <c r="K411" s="132"/>
      <c r="L411" s="133"/>
      <c r="M411" s="134"/>
      <c r="N411" s="214"/>
    </row>
    <row r="412" spans="1:14" s="135" customFormat="1">
      <c r="A412" s="214"/>
      <c r="B412" s="214"/>
      <c r="D412" s="214"/>
      <c r="E412" s="214"/>
      <c r="F412" s="214"/>
      <c r="G412" s="214"/>
      <c r="H412" s="216"/>
      <c r="I412" s="217"/>
      <c r="J412" s="131"/>
      <c r="K412" s="132"/>
      <c r="L412" s="133"/>
      <c r="M412" s="134"/>
      <c r="N412" s="214"/>
    </row>
    <row r="413" spans="1:14" s="135" customFormat="1">
      <c r="A413" s="214"/>
      <c r="B413" s="214"/>
      <c r="D413" s="214"/>
      <c r="E413" s="214"/>
      <c r="F413" s="214"/>
      <c r="G413" s="214"/>
      <c r="H413" s="216"/>
      <c r="I413" s="217"/>
      <c r="J413" s="131"/>
      <c r="K413" s="132"/>
      <c r="L413" s="133"/>
      <c r="M413" s="134"/>
      <c r="N413" s="214"/>
    </row>
  </sheetData>
  <sheetProtection selectLockedCells="1" selectUnlockedCells="1"/>
  <mergeCells count="761">
    <mergeCell ref="A11:A15"/>
    <mergeCell ref="B11:B15"/>
    <mergeCell ref="C11:C15"/>
    <mergeCell ref="D11:D12"/>
    <mergeCell ref="E11:E12"/>
    <mergeCell ref="F11:F12"/>
    <mergeCell ref="G11:G12"/>
    <mergeCell ref="H11:H12"/>
    <mergeCell ref="A4:I4"/>
    <mergeCell ref="A5:I5"/>
    <mergeCell ref="A7:A9"/>
    <mergeCell ref="B7:B9"/>
    <mergeCell ref="C7:C9"/>
    <mergeCell ref="D7:F7"/>
    <mergeCell ref="G7:I7"/>
    <mergeCell ref="D8:E8"/>
    <mergeCell ref="F8:F9"/>
    <mergeCell ref="G8:G9"/>
    <mergeCell ref="I11:I12"/>
    <mergeCell ref="D14:D15"/>
    <mergeCell ref="E14:E15"/>
    <mergeCell ref="F14:F15"/>
    <mergeCell ref="G14:G15"/>
    <mergeCell ref="H14:H15"/>
    <mergeCell ref="I14:I15"/>
    <mergeCell ref="H8:H9"/>
    <mergeCell ref="I8:I9"/>
    <mergeCell ref="A21:A25"/>
    <mergeCell ref="B21:B25"/>
    <mergeCell ref="C21:C25"/>
    <mergeCell ref="D21:D22"/>
    <mergeCell ref="E21:E22"/>
    <mergeCell ref="F21:F22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  <mergeCell ref="A16:A20"/>
    <mergeCell ref="B16:B20"/>
    <mergeCell ref="C16:C20"/>
    <mergeCell ref="D16:D17"/>
    <mergeCell ref="E16:E17"/>
    <mergeCell ref="F16:F17"/>
    <mergeCell ref="G21:G22"/>
    <mergeCell ref="H21:H22"/>
    <mergeCell ref="I21:I22"/>
    <mergeCell ref="D24:D25"/>
    <mergeCell ref="E24:E25"/>
    <mergeCell ref="F24:F25"/>
    <mergeCell ref="G24:G25"/>
    <mergeCell ref="H24:H25"/>
    <mergeCell ref="I24:I25"/>
    <mergeCell ref="A32:A36"/>
    <mergeCell ref="B32:B36"/>
    <mergeCell ref="C32:C36"/>
    <mergeCell ref="D32:D33"/>
    <mergeCell ref="E32:E33"/>
    <mergeCell ref="F32:F33"/>
    <mergeCell ref="G27:G28"/>
    <mergeCell ref="H27:H28"/>
    <mergeCell ref="I27:I28"/>
    <mergeCell ref="D30:D31"/>
    <mergeCell ref="E30:E31"/>
    <mergeCell ref="F30:F31"/>
    <mergeCell ref="G30:G31"/>
    <mergeCell ref="H30:H31"/>
    <mergeCell ref="I30:I31"/>
    <mergeCell ref="A27:A31"/>
    <mergeCell ref="B27:B31"/>
    <mergeCell ref="C27:C31"/>
    <mergeCell ref="D27:D28"/>
    <mergeCell ref="E27:E28"/>
    <mergeCell ref="F27:F28"/>
    <mergeCell ref="G32:G33"/>
    <mergeCell ref="H32:H33"/>
    <mergeCell ref="I32:I33"/>
    <mergeCell ref="D35:D36"/>
    <mergeCell ref="E35:E36"/>
    <mergeCell ref="F35:F36"/>
    <mergeCell ref="G35:G36"/>
    <mergeCell ref="H35:H36"/>
    <mergeCell ref="I35:I36"/>
    <mergeCell ref="A44:A48"/>
    <mergeCell ref="B44:B48"/>
    <mergeCell ref="C44:C48"/>
    <mergeCell ref="D44:D45"/>
    <mergeCell ref="E44:E45"/>
    <mergeCell ref="F44:F45"/>
    <mergeCell ref="G39:G40"/>
    <mergeCell ref="H39:H40"/>
    <mergeCell ref="I39:I40"/>
    <mergeCell ref="D42:D43"/>
    <mergeCell ref="E42:E43"/>
    <mergeCell ref="F42:F43"/>
    <mergeCell ref="G42:G43"/>
    <mergeCell ref="H42:H43"/>
    <mergeCell ref="I42:I43"/>
    <mergeCell ref="A39:A43"/>
    <mergeCell ref="B39:B43"/>
    <mergeCell ref="C39:C43"/>
    <mergeCell ref="D39:D40"/>
    <mergeCell ref="E39:E40"/>
    <mergeCell ref="F39:F40"/>
    <mergeCell ref="G44:G45"/>
    <mergeCell ref="H44:H45"/>
    <mergeCell ref="I44:I45"/>
    <mergeCell ref="D47:D48"/>
    <mergeCell ref="E47:E48"/>
    <mergeCell ref="F47:F48"/>
    <mergeCell ref="G47:G48"/>
    <mergeCell ref="H47:H48"/>
    <mergeCell ref="I47:I48"/>
    <mergeCell ref="A56:A60"/>
    <mergeCell ref="B56:B60"/>
    <mergeCell ref="C56:C60"/>
    <mergeCell ref="D56:D57"/>
    <mergeCell ref="E56:E57"/>
    <mergeCell ref="F56:F57"/>
    <mergeCell ref="G50:G51"/>
    <mergeCell ref="H50:H51"/>
    <mergeCell ref="I50:I51"/>
    <mergeCell ref="D53:D54"/>
    <mergeCell ref="E53:E54"/>
    <mergeCell ref="F53:F54"/>
    <mergeCell ref="G53:G54"/>
    <mergeCell ref="H53:H54"/>
    <mergeCell ref="I53:I54"/>
    <mergeCell ref="A50:A54"/>
    <mergeCell ref="B50:B54"/>
    <mergeCell ref="C50:C54"/>
    <mergeCell ref="D50:D51"/>
    <mergeCell ref="E50:E51"/>
    <mergeCell ref="F50:F51"/>
    <mergeCell ref="G56:G57"/>
    <mergeCell ref="H56:H57"/>
    <mergeCell ref="I56:I57"/>
    <mergeCell ref="D59:D60"/>
    <mergeCell ref="E59:E60"/>
    <mergeCell ref="F59:F60"/>
    <mergeCell ref="G59:G60"/>
    <mergeCell ref="H59:H60"/>
    <mergeCell ref="I59:I60"/>
    <mergeCell ref="A68:A72"/>
    <mergeCell ref="B68:B72"/>
    <mergeCell ref="C68:C72"/>
    <mergeCell ref="D68:D69"/>
    <mergeCell ref="E68:E69"/>
    <mergeCell ref="F68:F69"/>
    <mergeCell ref="G62:G63"/>
    <mergeCell ref="H62:H63"/>
    <mergeCell ref="I62:I63"/>
    <mergeCell ref="D65:D66"/>
    <mergeCell ref="E65:E66"/>
    <mergeCell ref="F65:F66"/>
    <mergeCell ref="G65:G66"/>
    <mergeCell ref="H65:H66"/>
    <mergeCell ref="I65:I66"/>
    <mergeCell ref="A62:A66"/>
    <mergeCell ref="B62:B66"/>
    <mergeCell ref="C62:C66"/>
    <mergeCell ref="D62:D63"/>
    <mergeCell ref="E62:E63"/>
    <mergeCell ref="F62:F63"/>
    <mergeCell ref="G68:G69"/>
    <mergeCell ref="H68:H69"/>
    <mergeCell ref="I68:I69"/>
    <mergeCell ref="D71:D72"/>
    <mergeCell ref="E71:E72"/>
    <mergeCell ref="F71:F72"/>
    <mergeCell ref="G71:G72"/>
    <mergeCell ref="H71:H72"/>
    <mergeCell ref="I71:I72"/>
    <mergeCell ref="A79:A83"/>
    <mergeCell ref="B79:B83"/>
    <mergeCell ref="C79:C83"/>
    <mergeCell ref="D79:D80"/>
    <mergeCell ref="E79:E80"/>
    <mergeCell ref="F79:F80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A74:A78"/>
    <mergeCell ref="B74:B78"/>
    <mergeCell ref="C74:C78"/>
    <mergeCell ref="D74:D75"/>
    <mergeCell ref="E74:E75"/>
    <mergeCell ref="F74:F75"/>
    <mergeCell ref="G79:G80"/>
    <mergeCell ref="H79:H80"/>
    <mergeCell ref="I79:I80"/>
    <mergeCell ref="D82:D83"/>
    <mergeCell ref="E82:E83"/>
    <mergeCell ref="F82:F83"/>
    <mergeCell ref="G82:G83"/>
    <mergeCell ref="H82:H83"/>
    <mergeCell ref="I82:I83"/>
    <mergeCell ref="A91:A95"/>
    <mergeCell ref="B91:B95"/>
    <mergeCell ref="C91:C95"/>
    <mergeCell ref="D91:D93"/>
    <mergeCell ref="E91:E93"/>
    <mergeCell ref="F91:F93"/>
    <mergeCell ref="G85:G86"/>
    <mergeCell ref="H85:H86"/>
    <mergeCell ref="I85:I86"/>
    <mergeCell ref="D88:D89"/>
    <mergeCell ref="E88:E89"/>
    <mergeCell ref="F88:F89"/>
    <mergeCell ref="G88:G89"/>
    <mergeCell ref="H88:H89"/>
    <mergeCell ref="I88:I89"/>
    <mergeCell ref="A85:A89"/>
    <mergeCell ref="B85:B89"/>
    <mergeCell ref="C85:C89"/>
    <mergeCell ref="D85:D86"/>
    <mergeCell ref="E85:E86"/>
    <mergeCell ref="F85:F86"/>
    <mergeCell ref="G91:G93"/>
    <mergeCell ref="H91:H93"/>
    <mergeCell ref="I91:I93"/>
    <mergeCell ref="D94:D95"/>
    <mergeCell ref="E94:E95"/>
    <mergeCell ref="F94:F95"/>
    <mergeCell ref="G94:G95"/>
    <mergeCell ref="H94:H95"/>
    <mergeCell ref="I94:I95"/>
    <mergeCell ref="A102:A106"/>
    <mergeCell ref="B102:B106"/>
    <mergeCell ref="C102:C106"/>
    <mergeCell ref="D102:D104"/>
    <mergeCell ref="E102:E104"/>
    <mergeCell ref="F102:F104"/>
    <mergeCell ref="G96:G97"/>
    <mergeCell ref="H96:H97"/>
    <mergeCell ref="I96:I97"/>
    <mergeCell ref="D99:D100"/>
    <mergeCell ref="E99:E100"/>
    <mergeCell ref="F99:F100"/>
    <mergeCell ref="G99:G100"/>
    <mergeCell ref="H99:H100"/>
    <mergeCell ref="I99:I100"/>
    <mergeCell ref="A96:A100"/>
    <mergeCell ref="B96:B100"/>
    <mergeCell ref="C96:C100"/>
    <mergeCell ref="D96:D97"/>
    <mergeCell ref="E96:E97"/>
    <mergeCell ref="F96:F97"/>
    <mergeCell ref="G102:G104"/>
    <mergeCell ref="H102:H104"/>
    <mergeCell ref="I102:I104"/>
    <mergeCell ref="D105:D106"/>
    <mergeCell ref="E105:E106"/>
    <mergeCell ref="F105:F106"/>
    <mergeCell ref="G105:G106"/>
    <mergeCell ref="H105:H106"/>
    <mergeCell ref="I105:I106"/>
    <mergeCell ref="A113:A117"/>
    <mergeCell ref="B113:B117"/>
    <mergeCell ref="C113:C117"/>
    <mergeCell ref="D113:D114"/>
    <mergeCell ref="E113:E114"/>
    <mergeCell ref="F113:F114"/>
    <mergeCell ref="G107:G108"/>
    <mergeCell ref="H107:H108"/>
    <mergeCell ref="I107:I108"/>
    <mergeCell ref="D110:D111"/>
    <mergeCell ref="E110:E111"/>
    <mergeCell ref="F110:F111"/>
    <mergeCell ref="G110:G111"/>
    <mergeCell ref="H110:H111"/>
    <mergeCell ref="I110:I111"/>
    <mergeCell ref="A107:A111"/>
    <mergeCell ref="B107:B111"/>
    <mergeCell ref="C107:C111"/>
    <mergeCell ref="D107:D108"/>
    <mergeCell ref="E107:E108"/>
    <mergeCell ref="F107:F108"/>
    <mergeCell ref="G113:G114"/>
    <mergeCell ref="H113:H114"/>
    <mergeCell ref="I113:I114"/>
    <mergeCell ref="D116:D117"/>
    <mergeCell ref="E116:E117"/>
    <mergeCell ref="F116:F117"/>
    <mergeCell ref="G116:G117"/>
    <mergeCell ref="H116:H117"/>
    <mergeCell ref="I116:I117"/>
    <mergeCell ref="A129:A133"/>
    <mergeCell ref="B129:B133"/>
    <mergeCell ref="C129:C133"/>
    <mergeCell ref="D129:D130"/>
    <mergeCell ref="E129:E130"/>
    <mergeCell ref="F129:F130"/>
    <mergeCell ref="G119:G120"/>
    <mergeCell ref="H119:H120"/>
    <mergeCell ref="I119:I120"/>
    <mergeCell ref="G122:G123"/>
    <mergeCell ref="H122:H123"/>
    <mergeCell ref="I122:I123"/>
    <mergeCell ref="A119:A125"/>
    <mergeCell ref="B119:B125"/>
    <mergeCell ref="C119:C125"/>
    <mergeCell ref="D119:D125"/>
    <mergeCell ref="E119:E125"/>
    <mergeCell ref="F119:F125"/>
    <mergeCell ref="G129:G130"/>
    <mergeCell ref="H129:H130"/>
    <mergeCell ref="I129:I130"/>
    <mergeCell ref="D132:D133"/>
    <mergeCell ref="E132:E133"/>
    <mergeCell ref="F132:F133"/>
    <mergeCell ref="G132:G133"/>
    <mergeCell ref="H132:H133"/>
    <mergeCell ref="I132:I133"/>
    <mergeCell ref="A141:A145"/>
    <mergeCell ref="B141:B145"/>
    <mergeCell ref="C141:C145"/>
    <mergeCell ref="D141:D142"/>
    <mergeCell ref="E141:E142"/>
    <mergeCell ref="F141:F142"/>
    <mergeCell ref="G135:G136"/>
    <mergeCell ref="H135:H136"/>
    <mergeCell ref="I135:I136"/>
    <mergeCell ref="D138:D139"/>
    <mergeCell ref="E138:E139"/>
    <mergeCell ref="F138:F139"/>
    <mergeCell ref="G138:G139"/>
    <mergeCell ref="H138:H139"/>
    <mergeCell ref="I138:I139"/>
    <mergeCell ref="A135:A139"/>
    <mergeCell ref="B135:B139"/>
    <mergeCell ref="C135:C139"/>
    <mergeCell ref="D135:D136"/>
    <mergeCell ref="E135:E136"/>
    <mergeCell ref="F135:F136"/>
    <mergeCell ref="E150:E151"/>
    <mergeCell ref="F150:F151"/>
    <mergeCell ref="G150:G151"/>
    <mergeCell ref="H150:H151"/>
    <mergeCell ref="I150:I151"/>
    <mergeCell ref="D147:D148"/>
    <mergeCell ref="E147:E148"/>
    <mergeCell ref="F147:F148"/>
    <mergeCell ref="G141:G142"/>
    <mergeCell ref="H141:H142"/>
    <mergeCell ref="I141:I142"/>
    <mergeCell ref="D144:D145"/>
    <mergeCell ref="E144:E145"/>
    <mergeCell ref="F144:F145"/>
    <mergeCell ref="G144:G145"/>
    <mergeCell ref="H144:H145"/>
    <mergeCell ref="I144:I145"/>
    <mergeCell ref="N153:N157"/>
    <mergeCell ref="D156:D157"/>
    <mergeCell ref="E156:E157"/>
    <mergeCell ref="F156:F157"/>
    <mergeCell ref="G156:G157"/>
    <mergeCell ref="H156:H157"/>
    <mergeCell ref="I156:I157"/>
    <mergeCell ref="O151:AA156"/>
    <mergeCell ref="A153:A157"/>
    <mergeCell ref="B153:B157"/>
    <mergeCell ref="C153:C157"/>
    <mergeCell ref="D153:D154"/>
    <mergeCell ref="E153:E154"/>
    <mergeCell ref="F153:F154"/>
    <mergeCell ref="G153:G154"/>
    <mergeCell ref="H153:H154"/>
    <mergeCell ref="I153:I154"/>
    <mergeCell ref="A147:A151"/>
    <mergeCell ref="B147:B151"/>
    <mergeCell ref="C147:C151"/>
    <mergeCell ref="G147:G148"/>
    <mergeCell ref="H147:H148"/>
    <mergeCell ref="I147:I148"/>
    <mergeCell ref="D150:D151"/>
    <mergeCell ref="A165:A169"/>
    <mergeCell ref="B165:B169"/>
    <mergeCell ref="C165:C169"/>
    <mergeCell ref="D165:D166"/>
    <mergeCell ref="E165:E166"/>
    <mergeCell ref="F165:F166"/>
    <mergeCell ref="G159:G160"/>
    <mergeCell ref="H159:H160"/>
    <mergeCell ref="I159:I160"/>
    <mergeCell ref="D162:D163"/>
    <mergeCell ref="E162:E163"/>
    <mergeCell ref="F162:F163"/>
    <mergeCell ref="G162:G163"/>
    <mergeCell ref="H162:H163"/>
    <mergeCell ref="I162:I163"/>
    <mergeCell ref="A159:A163"/>
    <mergeCell ref="B159:B163"/>
    <mergeCell ref="C159:C163"/>
    <mergeCell ref="D159:D160"/>
    <mergeCell ref="E159:E160"/>
    <mergeCell ref="F159:F160"/>
    <mergeCell ref="G165:G166"/>
    <mergeCell ref="H165:H166"/>
    <mergeCell ref="I165:I166"/>
    <mergeCell ref="D168:D169"/>
    <mergeCell ref="E168:E169"/>
    <mergeCell ref="F168:F169"/>
    <mergeCell ref="G168:G169"/>
    <mergeCell ref="H168:H169"/>
    <mergeCell ref="I168:I169"/>
    <mergeCell ref="A176:A180"/>
    <mergeCell ref="B176:B180"/>
    <mergeCell ref="C176:C180"/>
    <mergeCell ref="D176:D178"/>
    <mergeCell ref="E176:E178"/>
    <mergeCell ref="F176:F178"/>
    <mergeCell ref="G170:G171"/>
    <mergeCell ref="H170:H171"/>
    <mergeCell ref="I170:I171"/>
    <mergeCell ref="D173:D174"/>
    <mergeCell ref="E173:E174"/>
    <mergeCell ref="F173:F174"/>
    <mergeCell ref="G173:G174"/>
    <mergeCell ref="H173:H174"/>
    <mergeCell ref="I173:I174"/>
    <mergeCell ref="A170:A174"/>
    <mergeCell ref="B170:B174"/>
    <mergeCell ref="C170:C174"/>
    <mergeCell ref="D170:D171"/>
    <mergeCell ref="E170:E171"/>
    <mergeCell ref="F170:F171"/>
    <mergeCell ref="G176:G178"/>
    <mergeCell ref="H176:H178"/>
    <mergeCell ref="I176:I178"/>
    <mergeCell ref="D179:D180"/>
    <mergeCell ref="E179:E180"/>
    <mergeCell ref="F179:F180"/>
    <mergeCell ref="G179:G180"/>
    <mergeCell ref="H179:H180"/>
    <mergeCell ref="I179:I180"/>
    <mergeCell ref="A186:A190"/>
    <mergeCell ref="B186:B190"/>
    <mergeCell ref="C186:C190"/>
    <mergeCell ref="D186:D188"/>
    <mergeCell ref="E186:E188"/>
    <mergeCell ref="F186:F188"/>
    <mergeCell ref="G181:G183"/>
    <mergeCell ref="H181:H183"/>
    <mergeCell ref="I181:I183"/>
    <mergeCell ref="D184:D185"/>
    <mergeCell ref="E184:E185"/>
    <mergeCell ref="F184:F185"/>
    <mergeCell ref="G184:G185"/>
    <mergeCell ref="H184:H185"/>
    <mergeCell ref="I184:I185"/>
    <mergeCell ref="A181:A185"/>
    <mergeCell ref="B181:B185"/>
    <mergeCell ref="C181:C185"/>
    <mergeCell ref="D181:D183"/>
    <mergeCell ref="E181:E183"/>
    <mergeCell ref="F181:F183"/>
    <mergeCell ref="G186:G188"/>
    <mergeCell ref="H186:H188"/>
    <mergeCell ref="I186:I188"/>
    <mergeCell ref="D189:D190"/>
    <mergeCell ref="E189:E190"/>
    <mergeCell ref="F189:F190"/>
    <mergeCell ref="G189:G190"/>
    <mergeCell ref="H189:H190"/>
    <mergeCell ref="I189:I190"/>
    <mergeCell ref="A197:A201"/>
    <mergeCell ref="B197:B201"/>
    <mergeCell ref="C197:C201"/>
    <mergeCell ref="D197:D199"/>
    <mergeCell ref="E197:E199"/>
    <mergeCell ref="F197:F199"/>
    <mergeCell ref="G192:G194"/>
    <mergeCell ref="H192:H194"/>
    <mergeCell ref="I192:I194"/>
    <mergeCell ref="D195:D196"/>
    <mergeCell ref="E195:E196"/>
    <mergeCell ref="F195:F196"/>
    <mergeCell ref="G195:G196"/>
    <mergeCell ref="H195:H196"/>
    <mergeCell ref="I195:I196"/>
    <mergeCell ref="A192:A196"/>
    <mergeCell ref="B192:B196"/>
    <mergeCell ref="C192:C196"/>
    <mergeCell ref="D192:D194"/>
    <mergeCell ref="E192:E194"/>
    <mergeCell ref="F192:F194"/>
    <mergeCell ref="G197:G199"/>
    <mergeCell ref="H197:H199"/>
    <mergeCell ref="I197:I199"/>
    <mergeCell ref="D200:D201"/>
    <mergeCell ref="E200:E201"/>
    <mergeCell ref="F200:F201"/>
    <mergeCell ref="G200:G201"/>
    <mergeCell ref="H200:H201"/>
    <mergeCell ref="I200:I201"/>
    <mergeCell ref="A203:A207"/>
    <mergeCell ref="B203:B207"/>
    <mergeCell ref="C203:C207"/>
    <mergeCell ref="D203:D205"/>
    <mergeCell ref="E203:E205"/>
    <mergeCell ref="F203:F205"/>
    <mergeCell ref="G208:G210"/>
    <mergeCell ref="H208:H210"/>
    <mergeCell ref="I208:I210"/>
    <mergeCell ref="G203:G205"/>
    <mergeCell ref="H203:H205"/>
    <mergeCell ref="I203:I205"/>
    <mergeCell ref="D206:D207"/>
    <mergeCell ref="E206:E207"/>
    <mergeCell ref="F206:F207"/>
    <mergeCell ref="G206:G207"/>
    <mergeCell ref="H206:H207"/>
    <mergeCell ref="I206:I207"/>
    <mergeCell ref="G211:G212"/>
    <mergeCell ref="H211:H212"/>
    <mergeCell ref="I211:I212"/>
    <mergeCell ref="G214:G218"/>
    <mergeCell ref="H214:H218"/>
    <mergeCell ref="I214:I218"/>
    <mergeCell ref="A208:A212"/>
    <mergeCell ref="B208:B212"/>
    <mergeCell ref="C208:C212"/>
    <mergeCell ref="D208:D210"/>
    <mergeCell ref="E208:E210"/>
    <mergeCell ref="F208:F210"/>
    <mergeCell ref="A214:A218"/>
    <mergeCell ref="B214:B218"/>
    <mergeCell ref="C214:C218"/>
    <mergeCell ref="D214:D218"/>
    <mergeCell ref="E214:E218"/>
    <mergeCell ref="F214:F218"/>
    <mergeCell ref="D211:D212"/>
    <mergeCell ref="E211:E212"/>
    <mergeCell ref="F211:F212"/>
    <mergeCell ref="H219:H223"/>
    <mergeCell ref="I219:I223"/>
    <mergeCell ref="A225:A229"/>
    <mergeCell ref="B225:B229"/>
    <mergeCell ref="C225:C229"/>
    <mergeCell ref="D225:D229"/>
    <mergeCell ref="E225:E229"/>
    <mergeCell ref="F225:F229"/>
    <mergeCell ref="G225:G229"/>
    <mergeCell ref="H225:H229"/>
    <mergeCell ref="I225:I229"/>
    <mergeCell ref="A219:A223"/>
    <mergeCell ref="B219:B223"/>
    <mergeCell ref="C219:C223"/>
    <mergeCell ref="D219:D223"/>
    <mergeCell ref="E219:E223"/>
    <mergeCell ref="F219:F223"/>
    <mergeCell ref="G219:G223"/>
    <mergeCell ref="A230:A234"/>
    <mergeCell ref="B230:B234"/>
    <mergeCell ref="C230:C234"/>
    <mergeCell ref="D230:D234"/>
    <mergeCell ref="E230:E234"/>
    <mergeCell ref="F230:F234"/>
    <mergeCell ref="G230:G234"/>
    <mergeCell ref="H230:H234"/>
    <mergeCell ref="I230:I234"/>
    <mergeCell ref="A241:A245"/>
    <mergeCell ref="B241:B245"/>
    <mergeCell ref="C241:C245"/>
    <mergeCell ref="D241:D242"/>
    <mergeCell ref="E241:E242"/>
    <mergeCell ref="F241:F242"/>
    <mergeCell ref="G236:G237"/>
    <mergeCell ref="H236:H237"/>
    <mergeCell ref="I236:I237"/>
    <mergeCell ref="D239:D240"/>
    <mergeCell ref="E239:E240"/>
    <mergeCell ref="F239:F240"/>
    <mergeCell ref="G239:G240"/>
    <mergeCell ref="H239:H240"/>
    <mergeCell ref="I239:I240"/>
    <mergeCell ref="A236:A240"/>
    <mergeCell ref="B236:B240"/>
    <mergeCell ref="C236:C240"/>
    <mergeCell ref="D236:D237"/>
    <mergeCell ref="E236:E237"/>
    <mergeCell ref="F236:F237"/>
    <mergeCell ref="G241:G242"/>
    <mergeCell ref="H241:H242"/>
    <mergeCell ref="I241:I242"/>
    <mergeCell ref="D244:D245"/>
    <mergeCell ref="E244:E245"/>
    <mergeCell ref="F244:F245"/>
    <mergeCell ref="G244:G245"/>
    <mergeCell ref="H244:H245"/>
    <mergeCell ref="I244:I245"/>
    <mergeCell ref="A253:A257"/>
    <mergeCell ref="B253:B257"/>
    <mergeCell ref="C253:C257"/>
    <mergeCell ref="D253:D254"/>
    <mergeCell ref="E253:E254"/>
    <mergeCell ref="F253:F254"/>
    <mergeCell ref="G246:G247"/>
    <mergeCell ref="H246:H247"/>
    <mergeCell ref="I246:I247"/>
    <mergeCell ref="D249:D250"/>
    <mergeCell ref="E249:E250"/>
    <mergeCell ref="F249:F250"/>
    <mergeCell ref="G249:G250"/>
    <mergeCell ref="H249:H250"/>
    <mergeCell ref="I249:I250"/>
    <mergeCell ref="A246:A250"/>
    <mergeCell ref="B246:B250"/>
    <mergeCell ref="C246:C250"/>
    <mergeCell ref="D246:D247"/>
    <mergeCell ref="E246:E247"/>
    <mergeCell ref="F246:F247"/>
    <mergeCell ref="G253:G254"/>
    <mergeCell ref="H253:H254"/>
    <mergeCell ref="I253:I254"/>
    <mergeCell ref="D256:D257"/>
    <mergeCell ref="E256:E257"/>
    <mergeCell ref="F256:F257"/>
    <mergeCell ref="G256:G257"/>
    <mergeCell ref="H256:H257"/>
    <mergeCell ref="I256:I257"/>
    <mergeCell ref="G260:G264"/>
    <mergeCell ref="H260:H264"/>
    <mergeCell ref="I260:I264"/>
    <mergeCell ref="A265:A269"/>
    <mergeCell ref="B265:B269"/>
    <mergeCell ref="C265:C269"/>
    <mergeCell ref="D265:D269"/>
    <mergeCell ref="E265:E269"/>
    <mergeCell ref="F265:F269"/>
    <mergeCell ref="G265:G269"/>
    <mergeCell ref="A260:A264"/>
    <mergeCell ref="B260:B264"/>
    <mergeCell ref="C260:C264"/>
    <mergeCell ref="D260:D264"/>
    <mergeCell ref="E260:E264"/>
    <mergeCell ref="F260:F264"/>
    <mergeCell ref="H265:H269"/>
    <mergeCell ref="I265:I269"/>
    <mergeCell ref="A271:A275"/>
    <mergeCell ref="B271:B275"/>
    <mergeCell ref="C271:C275"/>
    <mergeCell ref="D271:D273"/>
    <mergeCell ref="E271:E273"/>
    <mergeCell ref="F271:F273"/>
    <mergeCell ref="G271:G273"/>
    <mergeCell ref="H271:H273"/>
    <mergeCell ref="A276:A280"/>
    <mergeCell ref="B276:B280"/>
    <mergeCell ref="C276:C280"/>
    <mergeCell ref="D276:D278"/>
    <mergeCell ref="E276:E278"/>
    <mergeCell ref="F276:F278"/>
    <mergeCell ref="D279:D280"/>
    <mergeCell ref="E279:E280"/>
    <mergeCell ref="F279:F280"/>
    <mergeCell ref="G279:G280"/>
    <mergeCell ref="H279:H280"/>
    <mergeCell ref="I271:I273"/>
    <mergeCell ref="D274:D275"/>
    <mergeCell ref="E274:E275"/>
    <mergeCell ref="F274:F275"/>
    <mergeCell ref="G274:G275"/>
    <mergeCell ref="H274:H275"/>
    <mergeCell ref="I274:I275"/>
    <mergeCell ref="G276:G278"/>
    <mergeCell ref="H276:H278"/>
    <mergeCell ref="I276:I278"/>
    <mergeCell ref="I279:I280"/>
    <mergeCell ref="A290:A294"/>
    <mergeCell ref="B290:B294"/>
    <mergeCell ref="C290:C294"/>
    <mergeCell ref="D290:D292"/>
    <mergeCell ref="E290:E292"/>
    <mergeCell ref="F290:F292"/>
    <mergeCell ref="G283:G285"/>
    <mergeCell ref="H283:H285"/>
    <mergeCell ref="I283:I285"/>
    <mergeCell ref="D286:D287"/>
    <mergeCell ref="E286:E287"/>
    <mergeCell ref="F286:F287"/>
    <mergeCell ref="G286:G287"/>
    <mergeCell ref="H286:H287"/>
    <mergeCell ref="I286:I287"/>
    <mergeCell ref="A283:A287"/>
    <mergeCell ref="B283:B287"/>
    <mergeCell ref="C283:C287"/>
    <mergeCell ref="D283:D285"/>
    <mergeCell ref="E283:E285"/>
    <mergeCell ref="F283:F285"/>
    <mergeCell ref="G290:G292"/>
    <mergeCell ref="H290:H292"/>
    <mergeCell ref="I290:I292"/>
    <mergeCell ref="D293:D294"/>
    <mergeCell ref="E293:E294"/>
    <mergeCell ref="F293:F294"/>
    <mergeCell ref="G293:G294"/>
    <mergeCell ref="H293:H294"/>
    <mergeCell ref="I293:I294"/>
    <mergeCell ref="A300:A304"/>
    <mergeCell ref="B300:B304"/>
    <mergeCell ref="C300:C304"/>
    <mergeCell ref="D300:D302"/>
    <mergeCell ref="E300:E302"/>
    <mergeCell ref="F300:F302"/>
    <mergeCell ref="G295:G297"/>
    <mergeCell ref="H295:H297"/>
    <mergeCell ref="I295:I297"/>
    <mergeCell ref="D298:D299"/>
    <mergeCell ref="E298:E299"/>
    <mergeCell ref="F298:F299"/>
    <mergeCell ref="G298:G299"/>
    <mergeCell ref="H298:H299"/>
    <mergeCell ref="I298:I299"/>
    <mergeCell ref="A295:A299"/>
    <mergeCell ref="B295:B299"/>
    <mergeCell ref="C295:C299"/>
    <mergeCell ref="D295:D297"/>
    <mergeCell ref="E295:E297"/>
    <mergeCell ref="F295:F297"/>
    <mergeCell ref="G300:G302"/>
    <mergeCell ref="H300:H302"/>
    <mergeCell ref="I300:I302"/>
    <mergeCell ref="D303:D304"/>
    <mergeCell ref="E303:E304"/>
    <mergeCell ref="F303:F304"/>
    <mergeCell ref="G303:G304"/>
    <mergeCell ref="H303:H304"/>
    <mergeCell ref="I303:I304"/>
    <mergeCell ref="A305:A309"/>
    <mergeCell ref="C305:C309"/>
    <mergeCell ref="D305:D309"/>
    <mergeCell ref="F305:F309"/>
    <mergeCell ref="G305:G309"/>
    <mergeCell ref="A310:A314"/>
    <mergeCell ref="B310:B314"/>
    <mergeCell ref="C310:C314"/>
    <mergeCell ref="D310:D311"/>
    <mergeCell ref="E310:E311"/>
    <mergeCell ref="A315:H315"/>
    <mergeCell ref="F310:F311"/>
    <mergeCell ref="G310:G311"/>
    <mergeCell ref="H310:H311"/>
    <mergeCell ref="I310:I311"/>
    <mergeCell ref="D313:D314"/>
    <mergeCell ref="E313:E314"/>
    <mergeCell ref="F313:F314"/>
    <mergeCell ref="G313:G314"/>
    <mergeCell ref="H313:H314"/>
    <mergeCell ref="I313:I314"/>
  </mergeCells>
  <pageMargins left="0.38125000000000003" right="0.62361111111111112" top="1.0527777777777778" bottom="1.0527777777777778" header="0.78749999999999998" footer="0.78749999999999998"/>
  <pageSetup paperSize="9" scale="40" firstPageNumber="0" orientation="landscape" horizontalDpi="300" verticalDpi="300" r:id="rId1"/>
  <headerFooter alignWithMargins="0">
    <oddHeader>&amp;C&amp;"Times New Roman,Обычный"&amp;12ffffff&amp;A</oddHeader>
    <oddFooter>&amp;C&amp;"Times New Roman,Обычный"&amp;12ffffffСтраница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AA413"/>
  <sheetViews>
    <sheetView view="pageBreakPreview" zoomScale="75" zoomScaleSheetLayoutView="75" workbookViewId="0">
      <selection activeCellId="1" sqref="G19:G24 A1"/>
    </sheetView>
  </sheetViews>
  <sheetFormatPr defaultColWidth="9" defaultRowHeight="15.75"/>
  <cols>
    <col min="1" max="1" width="77" style="2" customWidth="1"/>
    <col min="2" max="2" width="67.85546875" style="2" customWidth="1"/>
    <col min="3" max="3" width="67.85546875" style="3" customWidth="1"/>
    <col min="4" max="4" width="29.42578125" style="2" customWidth="1"/>
    <col min="5" max="5" width="20.85546875" style="2" customWidth="1"/>
    <col min="6" max="6" width="27.42578125" style="2" customWidth="1"/>
    <col min="7" max="7" width="16.5703125" style="2" customWidth="1"/>
    <col min="8" max="8" width="14.140625" style="146" customWidth="1"/>
    <col min="9" max="9" width="17" style="6" customWidth="1"/>
    <col min="10" max="10" width="15.28515625" style="7" hidden="1" customWidth="1"/>
    <col min="11" max="11" width="17.5703125" style="8" hidden="1" customWidth="1"/>
    <col min="12" max="12" width="14.28515625" style="9" hidden="1" customWidth="1"/>
    <col min="13" max="13" width="18" style="10" hidden="1" customWidth="1"/>
    <col min="14" max="14" width="2.28515625" style="2" customWidth="1"/>
    <col min="15" max="15" width="15.28515625" style="3" customWidth="1"/>
    <col min="16" max="16" width="13.28515625" style="3" customWidth="1"/>
    <col min="17" max="16384" width="9" style="3"/>
  </cols>
  <sheetData>
    <row r="1" spans="1:15" s="12" customFormat="1" ht="31.5" customHeight="1">
      <c r="E1" s="218"/>
    </row>
    <row r="2" spans="1:15" s="12" customFormat="1" ht="31.5" customHeight="1">
      <c r="B2" s="147"/>
      <c r="C2" s="147"/>
      <c r="D2" s="147"/>
      <c r="E2" s="193"/>
      <c r="F2" s="147"/>
      <c r="G2" s="147"/>
      <c r="H2" s="147"/>
      <c r="I2" s="147"/>
      <c r="J2" s="14"/>
      <c r="K2" s="14"/>
      <c r="L2" s="14"/>
      <c r="M2" s="14"/>
      <c r="N2" s="15"/>
    </row>
    <row r="3" spans="1:15" s="12" customFormat="1" ht="15" customHeight="1">
      <c r="A3" s="451" t="s">
        <v>166</v>
      </c>
      <c r="B3" s="451"/>
      <c r="C3" s="451"/>
      <c r="D3" s="451"/>
      <c r="E3" s="451"/>
      <c r="F3" s="451"/>
      <c r="G3" s="451"/>
      <c r="H3" s="451"/>
      <c r="I3" s="451"/>
      <c r="J3" s="14"/>
      <c r="K3" s="14"/>
      <c r="L3" s="14"/>
      <c r="M3" s="14"/>
      <c r="N3" s="15"/>
    </row>
    <row r="4" spans="1:15" s="12" customFormat="1" ht="24.75" customHeight="1">
      <c r="A4" s="452"/>
      <c r="B4" s="452"/>
      <c r="C4" s="452"/>
      <c r="D4" s="452"/>
      <c r="E4" s="452"/>
      <c r="F4" s="452"/>
      <c r="G4" s="452"/>
      <c r="H4" s="452"/>
      <c r="I4" s="452"/>
      <c r="J4" s="131"/>
      <c r="K4" s="132"/>
      <c r="L4" s="133"/>
      <c r="M4" s="148"/>
      <c r="N4" s="15"/>
    </row>
    <row r="5" spans="1:15" s="12" customFormat="1" ht="90.75" customHeight="1">
      <c r="B5" s="149"/>
      <c r="C5" s="149"/>
      <c r="D5" s="149"/>
      <c r="E5" s="219"/>
      <c r="F5" s="149"/>
      <c r="G5" s="149"/>
      <c r="H5" s="149"/>
      <c r="I5" s="149"/>
      <c r="J5" s="150"/>
      <c r="K5" s="150"/>
      <c r="L5" s="150"/>
      <c r="M5" s="150"/>
      <c r="N5" s="87"/>
    </row>
    <row r="6" spans="1:15" s="12" customFormat="1" ht="52.5" customHeight="1">
      <c r="A6" s="420" t="s">
        <v>5</v>
      </c>
      <c r="B6" s="439" t="s">
        <v>6</v>
      </c>
      <c r="C6" s="420" t="s">
        <v>7</v>
      </c>
      <c r="D6" s="453" t="s">
        <v>8</v>
      </c>
      <c r="E6" s="453"/>
      <c r="F6" s="453"/>
      <c r="G6" s="453" t="s">
        <v>248</v>
      </c>
      <c r="H6" s="453" t="s">
        <v>10</v>
      </c>
      <c r="I6" s="453"/>
      <c r="J6" s="19" t="s">
        <v>11</v>
      </c>
      <c r="K6" s="20" t="s">
        <v>12</v>
      </c>
      <c r="L6" s="21"/>
      <c r="M6" s="22" t="s">
        <v>13</v>
      </c>
      <c r="N6" s="23"/>
    </row>
    <row r="7" spans="1:15" s="12" customFormat="1" ht="52.5" customHeight="1">
      <c r="A7" s="420"/>
      <c r="B7" s="420"/>
      <c r="C7" s="420"/>
      <c r="D7" s="420" t="s">
        <v>14</v>
      </c>
      <c r="E7" s="420"/>
      <c r="F7" s="420" t="s">
        <v>15</v>
      </c>
      <c r="G7" s="450" t="s">
        <v>16</v>
      </c>
      <c r="H7" s="450" t="s">
        <v>17</v>
      </c>
      <c r="I7" s="450" t="s">
        <v>18</v>
      </c>
      <c r="J7" s="24"/>
      <c r="K7" s="25"/>
      <c r="L7" s="26"/>
      <c r="M7" s="27"/>
      <c r="N7" s="23"/>
    </row>
    <row r="8" spans="1:15" s="12" customFormat="1" ht="31.5">
      <c r="A8" s="420"/>
      <c r="B8" s="420"/>
      <c r="C8" s="420"/>
      <c r="D8" s="28" t="s">
        <v>16</v>
      </c>
      <c r="E8" s="36" t="s">
        <v>19</v>
      </c>
      <c r="F8" s="420"/>
      <c r="G8" s="450"/>
      <c r="H8" s="450"/>
      <c r="I8" s="450"/>
      <c r="J8" s="24"/>
      <c r="K8" s="25"/>
      <c r="L8" s="26"/>
      <c r="M8" s="27"/>
      <c r="N8" s="23"/>
    </row>
    <row r="9" spans="1:15" s="31" customFormat="1" ht="15.75" customHeight="1">
      <c r="A9" s="28">
        <v>1</v>
      </c>
      <c r="B9" s="28">
        <v>2</v>
      </c>
      <c r="C9" s="28">
        <v>3</v>
      </c>
      <c r="D9" s="28">
        <v>4</v>
      </c>
      <c r="E9" s="36">
        <v>5</v>
      </c>
      <c r="F9" s="28">
        <v>6</v>
      </c>
      <c r="G9" s="28">
        <v>7</v>
      </c>
      <c r="H9" s="28">
        <v>8</v>
      </c>
      <c r="I9" s="28">
        <v>9</v>
      </c>
      <c r="J9" s="24"/>
      <c r="K9" s="25"/>
      <c r="L9" s="26"/>
      <c r="M9" s="27"/>
      <c r="N9" s="29"/>
      <c r="O9" s="151"/>
    </row>
    <row r="10" spans="1:15" s="31" customFormat="1" ht="15" customHeight="1">
      <c r="A10" s="410" t="s">
        <v>21</v>
      </c>
      <c r="B10" s="410"/>
      <c r="C10" s="411" t="s">
        <v>23</v>
      </c>
      <c r="D10" s="404" t="s">
        <v>24</v>
      </c>
      <c r="E10" s="465">
        <v>107370</v>
      </c>
      <c r="F10" s="406"/>
      <c r="G10" s="407" t="s">
        <v>26</v>
      </c>
      <c r="H10" s="407"/>
      <c r="I10" s="403"/>
      <c r="J10" s="33">
        <f t="shared" ref="J10:J14" si="0">J26+J38+J73+J90+J101+J164</f>
        <v>94604.4</v>
      </c>
      <c r="K10" s="33">
        <f t="shared" ref="K10:K14" si="1">K26+K38+K73+K90+K101+K164</f>
        <v>757014.1</v>
      </c>
      <c r="L10" s="33">
        <f t="shared" ref="L10:L14" si="2">L26+L38+L73+L90+L101+L164</f>
        <v>0</v>
      </c>
      <c r="M10" s="34">
        <f t="shared" ref="M10:M14" si="3">M26+M38+M73+M90+M101+M164</f>
        <v>107370</v>
      </c>
      <c r="N10" s="157"/>
    </row>
    <row r="11" spans="1:15" s="31" customFormat="1">
      <c r="A11" s="410"/>
      <c r="B11" s="410"/>
      <c r="C11" s="411"/>
      <c r="D11" s="404"/>
      <c r="E11" s="465"/>
      <c r="F11" s="406"/>
      <c r="G11" s="407" t="s">
        <v>27</v>
      </c>
      <c r="H11" s="407"/>
      <c r="I11" s="403"/>
      <c r="J11" s="33">
        <f t="shared" si="0"/>
        <v>0</v>
      </c>
      <c r="K11" s="33">
        <f t="shared" si="1"/>
        <v>0</v>
      </c>
      <c r="L11" s="33">
        <f t="shared" si="2"/>
        <v>0</v>
      </c>
      <c r="M11" s="34">
        <f t="shared" si="3"/>
        <v>0</v>
      </c>
      <c r="N11" s="157"/>
    </row>
    <row r="12" spans="1:15" s="31" customFormat="1" ht="15" customHeight="1">
      <c r="A12" s="410"/>
      <c r="B12" s="410"/>
      <c r="C12" s="411"/>
      <c r="D12" s="152" t="s">
        <v>28</v>
      </c>
      <c r="E12" s="220"/>
      <c r="F12" s="154"/>
      <c r="G12" s="155" t="s">
        <v>29</v>
      </c>
      <c r="H12" s="155"/>
      <c r="I12" s="156"/>
      <c r="J12" s="33">
        <f t="shared" si="0"/>
        <v>50491.8</v>
      </c>
      <c r="K12" s="33">
        <f t="shared" si="1"/>
        <v>353980.8</v>
      </c>
      <c r="L12" s="33">
        <f t="shared" si="2"/>
        <v>0</v>
      </c>
      <c r="M12" s="34">
        <f t="shared" si="3"/>
        <v>0</v>
      </c>
      <c r="N12" s="157"/>
      <c r="O12" s="151"/>
    </row>
    <row r="13" spans="1:15" s="31" customFormat="1" ht="15" customHeight="1">
      <c r="A13" s="410"/>
      <c r="B13" s="410"/>
      <c r="C13" s="411"/>
      <c r="D13" s="404" t="s">
        <v>30</v>
      </c>
      <c r="E13" s="465">
        <v>107370</v>
      </c>
      <c r="F13" s="406"/>
      <c r="G13" s="407" t="s">
        <v>30</v>
      </c>
      <c r="H13" s="407"/>
      <c r="I13" s="403"/>
      <c r="J13" s="33">
        <f t="shared" si="0"/>
        <v>44112.6</v>
      </c>
      <c r="K13" s="33">
        <f t="shared" si="1"/>
        <v>403033.30000000005</v>
      </c>
      <c r="L13" s="33">
        <f t="shared" si="2"/>
        <v>0</v>
      </c>
      <c r="M13" s="34">
        <f t="shared" si="3"/>
        <v>107370</v>
      </c>
      <c r="N13" s="157"/>
    </row>
    <row r="14" spans="1:15" s="12" customFormat="1" ht="15.75" customHeight="1">
      <c r="A14" s="410"/>
      <c r="B14" s="410"/>
      <c r="C14" s="411"/>
      <c r="D14" s="404"/>
      <c r="E14" s="465"/>
      <c r="F14" s="406"/>
      <c r="G14" s="407" t="s">
        <v>31</v>
      </c>
      <c r="H14" s="407"/>
      <c r="I14" s="403"/>
      <c r="J14" s="33">
        <f t="shared" si="0"/>
        <v>0</v>
      </c>
      <c r="K14" s="33">
        <f t="shared" si="1"/>
        <v>0</v>
      </c>
      <c r="L14" s="33">
        <f t="shared" si="2"/>
        <v>0</v>
      </c>
      <c r="M14" s="34">
        <f t="shared" si="3"/>
        <v>0</v>
      </c>
      <c r="N14" s="157"/>
    </row>
    <row r="15" spans="1:15" s="12" customFormat="1" ht="15" customHeight="1">
      <c r="A15" s="417" t="s">
        <v>32</v>
      </c>
      <c r="B15" s="417"/>
      <c r="C15" s="418" t="s">
        <v>168</v>
      </c>
      <c r="D15" s="394" t="s">
        <v>24</v>
      </c>
      <c r="E15" s="454"/>
      <c r="F15" s="418"/>
      <c r="G15" s="392" t="s">
        <v>26</v>
      </c>
      <c r="H15" s="392"/>
      <c r="I15" s="393"/>
      <c r="J15" s="33"/>
      <c r="K15" s="40"/>
      <c r="L15" s="41"/>
      <c r="M15" s="42"/>
      <c r="N15" s="43"/>
    </row>
    <row r="16" spans="1:15" s="12" customFormat="1">
      <c r="A16" s="417"/>
      <c r="B16" s="417"/>
      <c r="C16" s="418"/>
      <c r="D16" s="394"/>
      <c r="E16" s="454"/>
      <c r="F16" s="418"/>
      <c r="G16" s="392" t="s">
        <v>27</v>
      </c>
      <c r="H16" s="392"/>
      <c r="I16" s="393"/>
      <c r="J16" s="33"/>
      <c r="K16" s="40"/>
      <c r="L16" s="41"/>
      <c r="M16" s="42"/>
      <c r="N16" s="43"/>
    </row>
    <row r="17" spans="1:14" s="12" customFormat="1" ht="15" customHeight="1">
      <c r="A17" s="417"/>
      <c r="B17" s="417"/>
      <c r="C17" s="418"/>
      <c r="D17" s="158" t="s">
        <v>28</v>
      </c>
      <c r="E17" s="221"/>
      <c r="F17" s="161"/>
      <c r="G17" s="159" t="s">
        <v>29</v>
      </c>
      <c r="H17" s="159"/>
      <c r="I17" s="160"/>
      <c r="J17" s="33"/>
      <c r="K17" s="40"/>
      <c r="L17" s="41"/>
      <c r="M17" s="42"/>
      <c r="N17" s="43"/>
    </row>
    <row r="18" spans="1:14" s="12" customFormat="1" ht="15" customHeight="1">
      <c r="A18" s="417"/>
      <c r="B18" s="417"/>
      <c r="C18" s="418"/>
      <c r="D18" s="394" t="s">
        <v>30</v>
      </c>
      <c r="E18" s="454"/>
      <c r="F18" s="396"/>
      <c r="G18" s="392" t="s">
        <v>30</v>
      </c>
      <c r="H18" s="392"/>
      <c r="I18" s="393"/>
      <c r="J18" s="33"/>
      <c r="K18" s="40"/>
      <c r="L18" s="41"/>
      <c r="M18" s="42"/>
      <c r="N18" s="43"/>
    </row>
    <row r="19" spans="1:14" s="12" customFormat="1" ht="30" customHeight="1">
      <c r="A19" s="417"/>
      <c r="B19" s="417"/>
      <c r="C19" s="418"/>
      <c r="D19" s="394"/>
      <c r="E19" s="454"/>
      <c r="F19" s="396"/>
      <c r="G19" s="392" t="s">
        <v>31</v>
      </c>
      <c r="H19" s="392"/>
      <c r="I19" s="393"/>
      <c r="J19" s="33"/>
      <c r="K19" s="40"/>
      <c r="L19" s="41"/>
      <c r="M19" s="42"/>
      <c r="N19" s="43"/>
    </row>
    <row r="20" spans="1:14" s="12" customFormat="1" ht="15" customHeight="1">
      <c r="A20" s="433" t="s">
        <v>35</v>
      </c>
      <c r="B20" s="433"/>
      <c r="C20" s="420" t="s">
        <v>169</v>
      </c>
      <c r="D20" s="394" t="s">
        <v>24</v>
      </c>
      <c r="E20" s="454"/>
      <c r="F20" s="396"/>
      <c r="G20" s="392" t="s">
        <v>26</v>
      </c>
      <c r="H20" s="392"/>
      <c r="I20" s="393"/>
      <c r="J20" s="33"/>
      <c r="K20" s="40"/>
      <c r="L20" s="41"/>
      <c r="M20" s="42"/>
      <c r="N20" s="44"/>
    </row>
    <row r="21" spans="1:14" s="12" customFormat="1">
      <c r="A21" s="433"/>
      <c r="B21" s="433"/>
      <c r="C21" s="420"/>
      <c r="D21" s="394"/>
      <c r="E21" s="454"/>
      <c r="F21" s="396"/>
      <c r="G21" s="392" t="s">
        <v>27</v>
      </c>
      <c r="H21" s="392"/>
      <c r="I21" s="393"/>
      <c r="J21" s="33"/>
      <c r="K21" s="40"/>
      <c r="L21" s="41"/>
      <c r="M21" s="42"/>
      <c r="N21" s="44"/>
    </row>
    <row r="22" spans="1:14" s="12" customFormat="1" ht="15" customHeight="1">
      <c r="A22" s="433"/>
      <c r="B22" s="433"/>
      <c r="C22" s="420"/>
      <c r="D22" s="158" t="s">
        <v>28</v>
      </c>
      <c r="E22" s="221"/>
      <c r="F22" s="161"/>
      <c r="G22" s="159" t="s">
        <v>29</v>
      </c>
      <c r="H22" s="159"/>
      <c r="I22" s="160"/>
      <c r="J22" s="33"/>
      <c r="K22" s="40"/>
      <c r="L22" s="41"/>
      <c r="M22" s="42"/>
      <c r="N22" s="44"/>
    </row>
    <row r="23" spans="1:14" s="12" customFormat="1" ht="15" customHeight="1">
      <c r="A23" s="433"/>
      <c r="B23" s="433"/>
      <c r="C23" s="420"/>
      <c r="D23" s="394" t="s">
        <v>30</v>
      </c>
      <c r="E23" s="454"/>
      <c r="F23" s="396"/>
      <c r="G23" s="392" t="s">
        <v>30</v>
      </c>
      <c r="H23" s="392"/>
      <c r="I23" s="393"/>
      <c r="J23" s="33"/>
      <c r="K23" s="40"/>
      <c r="L23" s="41"/>
      <c r="M23" s="42"/>
      <c r="N23" s="44"/>
    </row>
    <row r="24" spans="1:14" s="12" customFormat="1">
      <c r="A24" s="433"/>
      <c r="B24" s="433"/>
      <c r="C24" s="420"/>
      <c r="D24" s="394"/>
      <c r="E24" s="454"/>
      <c r="F24" s="396"/>
      <c r="G24" s="392" t="s">
        <v>31</v>
      </c>
      <c r="H24" s="392"/>
      <c r="I24" s="393"/>
      <c r="J24" s="33"/>
      <c r="K24" s="40"/>
      <c r="L24" s="41"/>
      <c r="M24" s="42"/>
      <c r="N24" s="44"/>
    </row>
    <row r="25" spans="1:14" s="12" customFormat="1" ht="80.25" customHeight="1">
      <c r="A25" s="162" t="s">
        <v>38</v>
      </c>
      <c r="B25" s="162"/>
      <c r="C25" s="163" t="s">
        <v>169</v>
      </c>
      <c r="D25" s="28" t="s">
        <v>25</v>
      </c>
      <c r="E25" s="36" t="s">
        <v>25</v>
      </c>
      <c r="F25" s="28" t="s">
        <v>25</v>
      </c>
      <c r="G25" s="28" t="s">
        <v>25</v>
      </c>
      <c r="H25" s="28" t="s">
        <v>25</v>
      </c>
      <c r="I25" s="164" t="s">
        <v>25</v>
      </c>
      <c r="J25" s="24"/>
      <c r="K25" s="25"/>
      <c r="L25" s="26"/>
      <c r="M25" s="27"/>
      <c r="N25" s="47"/>
    </row>
    <row r="26" spans="1:14" s="12" customFormat="1" ht="15" customHeight="1">
      <c r="A26" s="417" t="s">
        <v>40</v>
      </c>
      <c r="B26" s="417"/>
      <c r="C26" s="418" t="s">
        <v>169</v>
      </c>
      <c r="D26" s="394" t="s">
        <v>24</v>
      </c>
      <c r="E26" s="454"/>
      <c r="F26" s="396"/>
      <c r="G26" s="392" t="s">
        <v>26</v>
      </c>
      <c r="H26" s="392"/>
      <c r="I26" s="393"/>
      <c r="J26" s="33">
        <f>J27+J28+J29+J30</f>
        <v>0</v>
      </c>
      <c r="K26" s="40">
        <f>K27+K28+K29+K30</f>
        <v>0</v>
      </c>
      <c r="L26" s="41">
        <f>L27+L28+L29+L30</f>
        <v>0</v>
      </c>
      <c r="M26" s="48">
        <f>M27+M28+M29+M30</f>
        <v>0</v>
      </c>
      <c r="N26" s="43"/>
    </row>
    <row r="27" spans="1:14" s="12" customFormat="1">
      <c r="A27" s="417"/>
      <c r="B27" s="417"/>
      <c r="C27" s="418"/>
      <c r="D27" s="394"/>
      <c r="E27" s="454"/>
      <c r="F27" s="396"/>
      <c r="G27" s="392" t="s">
        <v>27</v>
      </c>
      <c r="H27" s="392"/>
      <c r="I27" s="393"/>
      <c r="J27" s="33"/>
      <c r="K27" s="40"/>
      <c r="L27" s="41"/>
      <c r="M27" s="42"/>
      <c r="N27" s="43"/>
    </row>
    <row r="28" spans="1:14" s="12" customFormat="1" ht="15" customHeight="1">
      <c r="A28" s="417"/>
      <c r="B28" s="417"/>
      <c r="C28" s="418"/>
      <c r="D28" s="158" t="s">
        <v>28</v>
      </c>
      <c r="E28" s="221"/>
      <c r="F28" s="161"/>
      <c r="G28" s="159" t="s">
        <v>29</v>
      </c>
      <c r="H28" s="159"/>
      <c r="I28" s="160"/>
      <c r="J28" s="33"/>
      <c r="K28" s="40"/>
      <c r="L28" s="41"/>
      <c r="M28" s="42"/>
      <c r="N28" s="43"/>
    </row>
    <row r="29" spans="1:14" s="12" customFormat="1" ht="15" customHeight="1">
      <c r="A29" s="417"/>
      <c r="B29" s="417"/>
      <c r="C29" s="418"/>
      <c r="D29" s="394" t="s">
        <v>30</v>
      </c>
      <c r="E29" s="454"/>
      <c r="F29" s="396"/>
      <c r="G29" s="392" t="s">
        <v>30</v>
      </c>
      <c r="H29" s="392"/>
      <c r="I29" s="393"/>
      <c r="J29" s="33"/>
      <c r="K29" s="40"/>
      <c r="L29" s="41"/>
      <c r="M29" s="42"/>
      <c r="N29" s="43"/>
    </row>
    <row r="30" spans="1:14" s="12" customFormat="1" ht="15.75" customHeight="1">
      <c r="A30" s="417"/>
      <c r="B30" s="417"/>
      <c r="C30" s="418"/>
      <c r="D30" s="394"/>
      <c r="E30" s="454"/>
      <c r="F30" s="396"/>
      <c r="G30" s="392" t="s">
        <v>31</v>
      </c>
      <c r="H30" s="392"/>
      <c r="I30" s="393"/>
      <c r="J30" s="33"/>
      <c r="K30" s="40"/>
      <c r="L30" s="41"/>
      <c r="M30" s="42"/>
      <c r="N30" s="43"/>
    </row>
    <row r="31" spans="1:14" s="12" customFormat="1" ht="15" customHeight="1">
      <c r="A31" s="433" t="s">
        <v>42</v>
      </c>
      <c r="B31" s="433"/>
      <c r="C31" s="420" t="s">
        <v>169</v>
      </c>
      <c r="D31" s="394" t="s">
        <v>24</v>
      </c>
      <c r="E31" s="454"/>
      <c r="F31" s="396"/>
      <c r="G31" s="392" t="s">
        <v>26</v>
      </c>
      <c r="H31" s="392"/>
      <c r="I31" s="393"/>
      <c r="J31" s="33">
        <f>J32+J33+J34+J35</f>
        <v>0</v>
      </c>
      <c r="K31" s="40">
        <f>K32+K33+K34+K35</f>
        <v>0</v>
      </c>
      <c r="L31" s="41">
        <f>L32+L33+L34+L35</f>
        <v>0</v>
      </c>
      <c r="M31" s="48">
        <f>M32+M33+M34+M35</f>
        <v>0</v>
      </c>
      <c r="N31" s="44"/>
    </row>
    <row r="32" spans="1:14" s="12" customFormat="1">
      <c r="A32" s="433"/>
      <c r="B32" s="433"/>
      <c r="C32" s="420"/>
      <c r="D32" s="394"/>
      <c r="E32" s="454"/>
      <c r="F32" s="396"/>
      <c r="G32" s="392" t="s">
        <v>27</v>
      </c>
      <c r="H32" s="392"/>
      <c r="I32" s="393"/>
      <c r="J32" s="33"/>
      <c r="K32" s="40"/>
      <c r="L32" s="41"/>
      <c r="M32" s="42"/>
      <c r="N32" s="44"/>
    </row>
    <row r="33" spans="1:16" s="12" customFormat="1" ht="15" customHeight="1">
      <c r="A33" s="433"/>
      <c r="B33" s="433"/>
      <c r="C33" s="420"/>
      <c r="D33" s="158" t="s">
        <v>28</v>
      </c>
      <c r="E33" s="221"/>
      <c r="F33" s="161"/>
      <c r="G33" s="159" t="s">
        <v>29</v>
      </c>
      <c r="H33" s="159"/>
      <c r="I33" s="160"/>
      <c r="J33" s="33"/>
      <c r="K33" s="40"/>
      <c r="L33" s="41"/>
      <c r="M33" s="42"/>
      <c r="N33" s="44"/>
    </row>
    <row r="34" spans="1:16" s="12" customFormat="1" ht="15" customHeight="1">
      <c r="A34" s="433"/>
      <c r="B34" s="433"/>
      <c r="C34" s="420"/>
      <c r="D34" s="394" t="s">
        <v>30</v>
      </c>
      <c r="E34" s="454"/>
      <c r="F34" s="396"/>
      <c r="G34" s="392" t="s">
        <v>30</v>
      </c>
      <c r="H34" s="392"/>
      <c r="I34" s="393"/>
      <c r="J34" s="33"/>
      <c r="K34" s="40"/>
      <c r="L34" s="41"/>
      <c r="M34" s="42"/>
      <c r="N34" s="44"/>
    </row>
    <row r="35" spans="1:16" s="12" customFormat="1">
      <c r="A35" s="433"/>
      <c r="B35" s="433"/>
      <c r="C35" s="420"/>
      <c r="D35" s="394"/>
      <c r="E35" s="454"/>
      <c r="F35" s="396"/>
      <c r="G35" s="392" t="s">
        <v>31</v>
      </c>
      <c r="H35" s="392"/>
      <c r="I35" s="393"/>
      <c r="J35" s="33"/>
      <c r="K35" s="40"/>
      <c r="L35" s="41"/>
      <c r="M35" s="42"/>
      <c r="N35" s="44"/>
    </row>
    <row r="36" spans="1:16" s="12" customFormat="1" ht="78.75">
      <c r="A36" s="162" t="s">
        <v>46</v>
      </c>
      <c r="B36" s="162"/>
      <c r="C36" s="165" t="s">
        <v>169</v>
      </c>
      <c r="D36" s="28" t="s">
        <v>25</v>
      </c>
      <c r="E36" s="36" t="s">
        <v>25</v>
      </c>
      <c r="F36" s="28" t="s">
        <v>25</v>
      </c>
      <c r="G36" s="115" t="s">
        <v>25</v>
      </c>
      <c r="H36" s="28" t="s">
        <v>25</v>
      </c>
      <c r="I36" s="164" t="s">
        <v>25</v>
      </c>
      <c r="J36" s="24"/>
      <c r="K36" s="25"/>
      <c r="L36" s="26"/>
      <c r="M36" s="27"/>
      <c r="N36" s="47"/>
    </row>
    <row r="37" spans="1:16" s="12" customFormat="1" ht="105.75" customHeight="1">
      <c r="A37" s="162" t="s">
        <v>170</v>
      </c>
      <c r="B37" s="162"/>
      <c r="C37" s="28" t="s">
        <v>171</v>
      </c>
      <c r="D37" s="28" t="s">
        <v>25</v>
      </c>
      <c r="E37" s="36" t="s">
        <v>25</v>
      </c>
      <c r="F37" s="28" t="s">
        <v>25</v>
      </c>
      <c r="G37" s="115" t="s">
        <v>25</v>
      </c>
      <c r="H37" s="28" t="s">
        <v>25</v>
      </c>
      <c r="I37" s="164" t="s">
        <v>25</v>
      </c>
      <c r="J37" s="24"/>
      <c r="K37" s="25"/>
      <c r="L37" s="26"/>
      <c r="M37" s="27"/>
      <c r="N37" s="47"/>
      <c r="O37" s="61"/>
      <c r="P37" s="30"/>
    </row>
    <row r="38" spans="1:16" s="12" customFormat="1" ht="18.75" customHeight="1">
      <c r="A38" s="417" t="s">
        <v>49</v>
      </c>
      <c r="B38" s="417"/>
      <c r="C38" s="418" t="s">
        <v>168</v>
      </c>
      <c r="D38" s="394" t="s">
        <v>24</v>
      </c>
      <c r="E38" s="454"/>
      <c r="F38" s="396"/>
      <c r="G38" s="392" t="s">
        <v>26</v>
      </c>
      <c r="H38" s="392"/>
      <c r="I38" s="393"/>
      <c r="J38" s="33">
        <f>J39+J40+J41+J42</f>
        <v>43352.6</v>
      </c>
      <c r="K38" s="40">
        <f>K39+K40+K41+K42</f>
        <v>375052.2</v>
      </c>
      <c r="L38" s="41">
        <f>L39+L40+L41+L42</f>
        <v>0</v>
      </c>
      <c r="M38" s="48">
        <f>M39+M40+M41+M42</f>
        <v>0</v>
      </c>
      <c r="N38" s="43"/>
      <c r="P38" s="30"/>
    </row>
    <row r="39" spans="1:16" s="12" customFormat="1" ht="18.75" customHeight="1">
      <c r="A39" s="417"/>
      <c r="B39" s="417"/>
      <c r="C39" s="418"/>
      <c r="D39" s="394"/>
      <c r="E39" s="454"/>
      <c r="F39" s="396"/>
      <c r="G39" s="392" t="s">
        <v>27</v>
      </c>
      <c r="H39" s="392"/>
      <c r="I39" s="393"/>
      <c r="J39" s="33"/>
      <c r="K39" s="40"/>
      <c r="L39" s="41"/>
      <c r="M39" s="42"/>
      <c r="N39" s="43"/>
      <c r="P39" s="30"/>
    </row>
    <row r="40" spans="1:16" s="12" customFormat="1" ht="18.75" customHeight="1">
      <c r="A40" s="417"/>
      <c r="B40" s="417"/>
      <c r="C40" s="418"/>
      <c r="D40" s="158" t="s">
        <v>28</v>
      </c>
      <c r="E40" s="222"/>
      <c r="F40" s="161"/>
      <c r="G40" s="159" t="s">
        <v>29</v>
      </c>
      <c r="H40" s="159"/>
      <c r="I40" s="160"/>
      <c r="J40" s="33"/>
      <c r="K40" s="40">
        <f>K45+K69</f>
        <v>14472.6</v>
      </c>
      <c r="L40" s="41"/>
      <c r="M40" s="42"/>
      <c r="N40" s="43"/>
    </row>
    <row r="41" spans="1:16" s="12" customFormat="1" ht="18.75" customHeight="1">
      <c r="A41" s="417"/>
      <c r="B41" s="417"/>
      <c r="C41" s="418"/>
      <c r="D41" s="394" t="s">
        <v>30</v>
      </c>
      <c r="E41" s="464"/>
      <c r="F41" s="396"/>
      <c r="G41" s="392" t="s">
        <v>30</v>
      </c>
      <c r="H41" s="392"/>
      <c r="I41" s="393"/>
      <c r="J41" s="33">
        <f>J46+J52+J58+J64+J70</f>
        <v>43352.6</v>
      </c>
      <c r="K41" s="40">
        <f>K46+K52+K58+K70</f>
        <v>360579.60000000003</v>
      </c>
      <c r="L41" s="41"/>
      <c r="M41" s="42"/>
      <c r="N41" s="43"/>
    </row>
    <row r="42" spans="1:16" s="12" customFormat="1" ht="15.75" customHeight="1">
      <c r="A42" s="417"/>
      <c r="B42" s="417"/>
      <c r="C42" s="418"/>
      <c r="D42" s="394"/>
      <c r="E42" s="464"/>
      <c r="F42" s="396"/>
      <c r="G42" s="392" t="s">
        <v>31</v>
      </c>
      <c r="H42" s="392"/>
      <c r="I42" s="393"/>
      <c r="J42" s="33"/>
      <c r="K42" s="40"/>
      <c r="L42" s="41"/>
      <c r="M42" s="42"/>
      <c r="N42" s="43"/>
    </row>
    <row r="43" spans="1:16" s="12" customFormat="1" ht="15" customHeight="1">
      <c r="A43" s="433" t="s">
        <v>51</v>
      </c>
      <c r="B43" s="433"/>
      <c r="C43" s="420" t="s">
        <v>169</v>
      </c>
      <c r="D43" s="394" t="s">
        <v>24</v>
      </c>
      <c r="E43" s="458"/>
      <c r="F43" s="396"/>
      <c r="G43" s="392" t="s">
        <v>26</v>
      </c>
      <c r="H43" s="392"/>
      <c r="I43" s="393"/>
      <c r="J43" s="33">
        <f>J45+J46+J47+J48</f>
        <v>41683</v>
      </c>
      <c r="K43" s="40">
        <f>K45+K46+K47+K48</f>
        <v>356363.9</v>
      </c>
      <c r="L43" s="41">
        <f>L45+L46+L47+L48</f>
        <v>0</v>
      </c>
      <c r="M43" s="48">
        <f>M45+M46+M47+M48</f>
        <v>0</v>
      </c>
      <c r="N43" s="44"/>
    </row>
    <row r="44" spans="1:16" s="12" customFormat="1">
      <c r="A44" s="433"/>
      <c r="B44" s="433"/>
      <c r="C44" s="420"/>
      <c r="D44" s="394"/>
      <c r="E44" s="458"/>
      <c r="F44" s="396"/>
      <c r="G44" s="392" t="s">
        <v>27</v>
      </c>
      <c r="H44" s="392"/>
      <c r="I44" s="393"/>
      <c r="J44" s="33"/>
      <c r="K44" s="40">
        <v>0</v>
      </c>
      <c r="L44" s="41"/>
      <c r="M44" s="42"/>
      <c r="N44" s="44"/>
    </row>
    <row r="45" spans="1:16" s="12" customFormat="1" ht="15" customHeight="1">
      <c r="A45" s="433"/>
      <c r="B45" s="433"/>
      <c r="C45" s="420"/>
      <c r="D45" s="158" t="s">
        <v>28</v>
      </c>
      <c r="E45" s="221"/>
      <c r="F45" s="161"/>
      <c r="G45" s="159" t="s">
        <v>29</v>
      </c>
      <c r="H45" s="159"/>
      <c r="I45" s="160"/>
      <c r="J45" s="33"/>
      <c r="K45" s="40">
        <v>13913.7</v>
      </c>
      <c r="L45" s="41"/>
      <c r="M45" s="42"/>
      <c r="N45" s="44"/>
    </row>
    <row r="46" spans="1:16" s="12" customFormat="1" ht="15" customHeight="1">
      <c r="A46" s="433"/>
      <c r="B46" s="433"/>
      <c r="C46" s="420"/>
      <c r="D46" s="394" t="s">
        <v>30</v>
      </c>
      <c r="E46" s="454"/>
      <c r="F46" s="396"/>
      <c r="G46" s="392" t="s">
        <v>30</v>
      </c>
      <c r="H46" s="392"/>
      <c r="I46" s="393"/>
      <c r="J46" s="33">
        <v>41683</v>
      </c>
      <c r="K46" s="40">
        <f>140.5+15300+55000+259646.2+12363.5</f>
        <v>342450.2</v>
      </c>
      <c r="L46" s="41"/>
      <c r="M46" s="42"/>
      <c r="N46" s="44"/>
    </row>
    <row r="47" spans="1:16" s="12" customFormat="1">
      <c r="A47" s="433"/>
      <c r="B47" s="433"/>
      <c r="C47" s="420"/>
      <c r="D47" s="394"/>
      <c r="E47" s="454"/>
      <c r="F47" s="396"/>
      <c r="G47" s="392" t="s">
        <v>31</v>
      </c>
      <c r="H47" s="392"/>
      <c r="I47" s="393"/>
      <c r="J47" s="33"/>
      <c r="K47" s="40"/>
      <c r="L47" s="41"/>
      <c r="M47" s="42"/>
      <c r="N47" s="44"/>
    </row>
    <row r="48" spans="1:16" s="12" customFormat="1" ht="58.5" customHeight="1">
      <c r="A48" s="169" t="s">
        <v>58</v>
      </c>
      <c r="B48" s="169"/>
      <c r="C48" s="55" t="s">
        <v>169</v>
      </c>
      <c r="D48" s="115" t="s">
        <v>25</v>
      </c>
      <c r="E48" s="45"/>
      <c r="F48" s="115" t="s">
        <v>25</v>
      </c>
      <c r="G48" s="28" t="s">
        <v>25</v>
      </c>
      <c r="H48" s="28" t="s">
        <v>25</v>
      </c>
      <c r="I48" s="164" t="s">
        <v>25</v>
      </c>
      <c r="J48" s="24"/>
      <c r="K48" s="25"/>
      <c r="L48" s="26"/>
      <c r="M48" s="27"/>
      <c r="N48" s="47"/>
    </row>
    <row r="49" spans="1:14" s="12" customFormat="1" ht="15" customHeight="1">
      <c r="A49" s="414" t="s">
        <v>56</v>
      </c>
      <c r="B49" s="414"/>
      <c r="C49" s="401" t="s">
        <v>169</v>
      </c>
      <c r="D49" s="394" t="s">
        <v>24</v>
      </c>
      <c r="E49" s="454"/>
      <c r="F49" s="396"/>
      <c r="G49" s="392" t="s">
        <v>26</v>
      </c>
      <c r="H49" s="392"/>
      <c r="I49" s="393"/>
      <c r="J49" s="33">
        <f>J50+J51+J52+J53</f>
        <v>1669.6</v>
      </c>
      <c r="K49" s="40">
        <f>K50+K51+K52+K53</f>
        <v>12000</v>
      </c>
      <c r="L49" s="41">
        <f>L50+L51+L52+L53</f>
        <v>0</v>
      </c>
      <c r="M49" s="48">
        <f>M50+M51+M52+M53</f>
        <v>0</v>
      </c>
      <c r="N49" s="44"/>
    </row>
    <row r="50" spans="1:14" s="12" customFormat="1">
      <c r="A50" s="414"/>
      <c r="B50" s="414"/>
      <c r="C50" s="401"/>
      <c r="D50" s="394"/>
      <c r="E50" s="454"/>
      <c r="F50" s="396"/>
      <c r="G50" s="392" t="s">
        <v>27</v>
      </c>
      <c r="H50" s="392"/>
      <c r="I50" s="393"/>
      <c r="J50" s="33"/>
      <c r="K50" s="40"/>
      <c r="L50" s="41"/>
      <c r="M50" s="42"/>
      <c r="N50" s="44"/>
    </row>
    <row r="51" spans="1:14" s="12" customFormat="1" ht="15" customHeight="1">
      <c r="A51" s="414"/>
      <c r="B51" s="414"/>
      <c r="C51" s="401"/>
      <c r="D51" s="158" t="s">
        <v>28</v>
      </c>
      <c r="E51" s="221"/>
      <c r="F51" s="161"/>
      <c r="G51" s="159" t="s">
        <v>29</v>
      </c>
      <c r="H51" s="159"/>
      <c r="I51" s="160"/>
      <c r="J51" s="33"/>
      <c r="K51" s="40"/>
      <c r="L51" s="41">
        <v>0</v>
      </c>
      <c r="M51" s="42"/>
      <c r="N51" s="44"/>
    </row>
    <row r="52" spans="1:14" s="12" customFormat="1" ht="15" customHeight="1">
      <c r="A52" s="414"/>
      <c r="B52" s="414"/>
      <c r="C52" s="401"/>
      <c r="D52" s="394" t="s">
        <v>30</v>
      </c>
      <c r="E52" s="454"/>
      <c r="F52" s="396"/>
      <c r="G52" s="392" t="s">
        <v>30</v>
      </c>
      <c r="H52" s="392"/>
      <c r="I52" s="393"/>
      <c r="J52" s="33">
        <v>1669.6</v>
      </c>
      <c r="K52" s="40">
        <v>12000</v>
      </c>
      <c r="L52" s="41">
        <v>0</v>
      </c>
      <c r="M52" s="42"/>
      <c r="N52" s="44"/>
    </row>
    <row r="53" spans="1:14" s="12" customFormat="1">
      <c r="A53" s="414"/>
      <c r="B53" s="414"/>
      <c r="C53" s="401"/>
      <c r="D53" s="394"/>
      <c r="E53" s="454"/>
      <c r="F53" s="396"/>
      <c r="G53" s="392" t="s">
        <v>31</v>
      </c>
      <c r="H53" s="392"/>
      <c r="I53" s="393"/>
      <c r="J53" s="33"/>
      <c r="K53" s="40"/>
      <c r="L53" s="41"/>
      <c r="M53" s="42"/>
      <c r="N53" s="44"/>
    </row>
    <row r="54" spans="1:14" s="12" customFormat="1" ht="94.5" customHeight="1">
      <c r="A54" s="169" t="s">
        <v>172</v>
      </c>
      <c r="B54" s="169"/>
      <c r="C54" s="55" t="s">
        <v>169</v>
      </c>
      <c r="D54" s="115" t="s">
        <v>25</v>
      </c>
      <c r="E54" s="45" t="s">
        <v>25</v>
      </c>
      <c r="F54" s="115" t="s">
        <v>25</v>
      </c>
      <c r="G54" s="28" t="s">
        <v>25</v>
      </c>
      <c r="H54" s="28" t="s">
        <v>25</v>
      </c>
      <c r="I54" s="164" t="s">
        <v>25</v>
      </c>
      <c r="J54" s="24"/>
      <c r="K54" s="25"/>
      <c r="L54" s="26"/>
      <c r="M54" s="27"/>
      <c r="N54" s="47"/>
    </row>
    <row r="55" spans="1:14" s="12" customFormat="1" ht="15" customHeight="1">
      <c r="A55" s="414" t="s">
        <v>60</v>
      </c>
      <c r="B55" s="414"/>
      <c r="C55" s="401" t="s">
        <v>171</v>
      </c>
      <c r="D55" s="394" t="s">
        <v>24</v>
      </c>
      <c r="E55" s="454"/>
      <c r="F55" s="396"/>
      <c r="G55" s="392" t="s">
        <v>26</v>
      </c>
      <c r="H55" s="392"/>
      <c r="I55" s="393"/>
      <c r="J55" s="33">
        <f>J56+J57+J58+J59</f>
        <v>0</v>
      </c>
      <c r="K55" s="40">
        <f>K56+K57+K58+K59</f>
        <v>4000</v>
      </c>
      <c r="L55" s="41">
        <f>L56+L57+L58+L59</f>
        <v>0</v>
      </c>
      <c r="M55" s="48">
        <f>M56+M57+M58+M59</f>
        <v>0</v>
      </c>
      <c r="N55" s="44"/>
    </row>
    <row r="56" spans="1:14" s="12" customFormat="1">
      <c r="A56" s="414"/>
      <c r="B56" s="414"/>
      <c r="C56" s="401"/>
      <c r="D56" s="394"/>
      <c r="E56" s="454"/>
      <c r="F56" s="396"/>
      <c r="G56" s="392" t="s">
        <v>27</v>
      </c>
      <c r="H56" s="392"/>
      <c r="I56" s="393"/>
      <c r="J56" s="33"/>
      <c r="K56" s="40"/>
      <c r="L56" s="41"/>
      <c r="M56" s="42"/>
      <c r="N56" s="44"/>
    </row>
    <row r="57" spans="1:14" s="12" customFormat="1" ht="15" customHeight="1">
      <c r="A57" s="414"/>
      <c r="B57" s="414"/>
      <c r="C57" s="401"/>
      <c r="D57" s="158" t="s">
        <v>28</v>
      </c>
      <c r="E57" s="221"/>
      <c r="F57" s="161"/>
      <c r="G57" s="159" t="s">
        <v>29</v>
      </c>
      <c r="H57" s="159"/>
      <c r="I57" s="160"/>
      <c r="J57" s="33"/>
      <c r="K57" s="40"/>
      <c r="L57" s="41">
        <v>0</v>
      </c>
      <c r="M57" s="42"/>
      <c r="N57" s="44"/>
    </row>
    <row r="58" spans="1:14" s="12" customFormat="1" ht="15" customHeight="1">
      <c r="A58" s="414"/>
      <c r="B58" s="414"/>
      <c r="C58" s="401"/>
      <c r="D58" s="394" t="s">
        <v>30</v>
      </c>
      <c r="E58" s="454"/>
      <c r="F58" s="396"/>
      <c r="G58" s="392" t="s">
        <v>30</v>
      </c>
      <c r="H58" s="392"/>
      <c r="I58" s="393"/>
      <c r="J58" s="33">
        <v>0</v>
      </c>
      <c r="K58" s="40">
        <v>4000</v>
      </c>
      <c r="L58" s="41"/>
      <c r="M58" s="42"/>
      <c r="N58" s="44"/>
    </row>
    <row r="59" spans="1:14" s="12" customFormat="1">
      <c r="A59" s="414"/>
      <c r="B59" s="414"/>
      <c r="C59" s="401"/>
      <c r="D59" s="394"/>
      <c r="E59" s="454"/>
      <c r="F59" s="396"/>
      <c r="G59" s="392" t="s">
        <v>31</v>
      </c>
      <c r="H59" s="392"/>
      <c r="I59" s="393"/>
      <c r="J59" s="33"/>
      <c r="K59" s="40"/>
      <c r="L59" s="41"/>
      <c r="M59" s="42"/>
      <c r="N59" s="44"/>
    </row>
    <row r="60" spans="1:14" s="12" customFormat="1" ht="60.75" customHeight="1">
      <c r="A60" s="169" t="s">
        <v>173</v>
      </c>
      <c r="B60" s="169"/>
      <c r="C60" s="55" t="s">
        <v>171</v>
      </c>
      <c r="D60" s="115" t="s">
        <v>25</v>
      </c>
      <c r="E60" s="45"/>
      <c r="F60" s="115" t="s">
        <v>25</v>
      </c>
      <c r="G60" s="28" t="s">
        <v>25</v>
      </c>
      <c r="H60" s="28" t="s">
        <v>25</v>
      </c>
      <c r="I60" s="164" t="s">
        <v>25</v>
      </c>
      <c r="J60" s="24"/>
      <c r="K60" s="25"/>
      <c r="L60" s="26"/>
      <c r="M60" s="27"/>
      <c r="N60" s="47"/>
    </row>
    <row r="61" spans="1:14" s="12" customFormat="1" ht="35.25" customHeight="1">
      <c r="A61" s="440" t="s">
        <v>65</v>
      </c>
      <c r="B61" s="440"/>
      <c r="C61" s="402" t="s">
        <v>66</v>
      </c>
      <c r="D61" s="394" t="s">
        <v>24</v>
      </c>
      <c r="E61" s="454"/>
      <c r="F61" s="396"/>
      <c r="G61" s="392" t="s">
        <v>26</v>
      </c>
      <c r="H61" s="392"/>
      <c r="I61" s="393"/>
      <c r="J61" s="33"/>
      <c r="K61" s="40"/>
      <c r="L61" s="41"/>
      <c r="M61" s="42"/>
      <c r="N61" s="44"/>
    </row>
    <row r="62" spans="1:14" s="12" customFormat="1" ht="37.5" customHeight="1">
      <c r="A62" s="440"/>
      <c r="B62" s="440"/>
      <c r="C62" s="402"/>
      <c r="D62" s="394"/>
      <c r="E62" s="454"/>
      <c r="F62" s="396"/>
      <c r="G62" s="392" t="s">
        <v>27</v>
      </c>
      <c r="H62" s="392"/>
      <c r="I62" s="393"/>
      <c r="J62" s="33"/>
      <c r="K62" s="40"/>
      <c r="L62" s="41"/>
      <c r="M62" s="42"/>
      <c r="N62" s="44"/>
    </row>
    <row r="63" spans="1:14" s="12" customFormat="1" ht="36" customHeight="1">
      <c r="A63" s="440"/>
      <c r="B63" s="440"/>
      <c r="C63" s="402"/>
      <c r="D63" s="158" t="s">
        <v>28</v>
      </c>
      <c r="E63" s="221"/>
      <c r="F63" s="161"/>
      <c r="G63" s="159" t="s">
        <v>29</v>
      </c>
      <c r="H63" s="159"/>
      <c r="I63" s="160"/>
      <c r="J63" s="33"/>
      <c r="K63" s="40"/>
      <c r="L63" s="41"/>
      <c r="M63" s="42"/>
      <c r="N63" s="44"/>
    </row>
    <row r="64" spans="1:14" s="12" customFormat="1" ht="35.25" customHeight="1">
      <c r="A64" s="440"/>
      <c r="B64" s="440"/>
      <c r="C64" s="402"/>
      <c r="D64" s="394" t="s">
        <v>30</v>
      </c>
      <c r="E64" s="454"/>
      <c r="F64" s="396"/>
      <c r="G64" s="392" t="s">
        <v>30</v>
      </c>
      <c r="H64" s="392"/>
      <c r="I64" s="393"/>
      <c r="J64" s="33">
        <v>0</v>
      </c>
      <c r="K64" s="40"/>
      <c r="L64" s="41">
        <v>0</v>
      </c>
      <c r="M64" s="42"/>
      <c r="N64" s="44"/>
    </row>
    <row r="65" spans="1:16" s="12" customFormat="1" ht="147" customHeight="1">
      <c r="A65" s="440"/>
      <c r="B65" s="440"/>
      <c r="C65" s="402"/>
      <c r="D65" s="394"/>
      <c r="E65" s="454"/>
      <c r="F65" s="396"/>
      <c r="G65" s="392" t="s">
        <v>31</v>
      </c>
      <c r="H65" s="392"/>
      <c r="I65" s="393"/>
      <c r="J65" s="33"/>
      <c r="K65" s="40"/>
      <c r="L65" s="41"/>
      <c r="M65" s="42"/>
      <c r="N65" s="44"/>
    </row>
    <row r="66" spans="1:16" s="12" customFormat="1" ht="59.25" customHeight="1">
      <c r="A66" s="70" t="s">
        <v>67</v>
      </c>
      <c r="B66" s="70"/>
      <c r="C66" s="59" t="s">
        <v>66</v>
      </c>
      <c r="D66" s="59" t="s">
        <v>25</v>
      </c>
      <c r="E66" s="59" t="s">
        <v>25</v>
      </c>
      <c r="F66" s="45" t="s">
        <v>25</v>
      </c>
      <c r="G66" s="45" t="s">
        <v>25</v>
      </c>
      <c r="H66" s="171" t="s">
        <v>25</v>
      </c>
      <c r="I66" s="46" t="s">
        <v>25</v>
      </c>
      <c r="J66" s="24"/>
      <c r="K66" s="25"/>
      <c r="L66" s="26"/>
      <c r="M66" s="27"/>
      <c r="N66" s="47"/>
    </row>
    <row r="67" spans="1:16" s="12" customFormat="1" ht="15" customHeight="1">
      <c r="A67" s="414" t="s">
        <v>69</v>
      </c>
      <c r="B67" s="414"/>
      <c r="C67" s="401" t="s">
        <v>171</v>
      </c>
      <c r="D67" s="394" t="s">
        <v>24</v>
      </c>
      <c r="E67" s="454"/>
      <c r="F67" s="396"/>
      <c r="G67" s="392" t="s">
        <v>26</v>
      </c>
      <c r="H67" s="392"/>
      <c r="I67" s="393"/>
      <c r="J67" s="33">
        <f>J68+J69+J70+J71</f>
        <v>0</v>
      </c>
      <c r="K67" s="40">
        <f>K68+K69+K70+K71</f>
        <v>2688.3</v>
      </c>
      <c r="L67" s="41">
        <f>L68+L69+L70+L71</f>
        <v>0</v>
      </c>
      <c r="M67" s="48">
        <f>M68+M69+M70+M71</f>
        <v>0</v>
      </c>
      <c r="N67" s="44"/>
    </row>
    <row r="68" spans="1:16" s="12" customFormat="1">
      <c r="A68" s="414"/>
      <c r="B68" s="414"/>
      <c r="C68" s="401"/>
      <c r="D68" s="394"/>
      <c r="E68" s="454"/>
      <c r="F68" s="396"/>
      <c r="G68" s="392" t="s">
        <v>27</v>
      </c>
      <c r="H68" s="392"/>
      <c r="I68" s="393"/>
      <c r="J68" s="33"/>
      <c r="K68" s="40">
        <v>0</v>
      </c>
      <c r="L68" s="41"/>
      <c r="M68" s="42"/>
      <c r="N68" s="44"/>
    </row>
    <row r="69" spans="1:16" s="12" customFormat="1" ht="15" customHeight="1">
      <c r="A69" s="414"/>
      <c r="B69" s="414"/>
      <c r="C69" s="401"/>
      <c r="D69" s="158" t="s">
        <v>28</v>
      </c>
      <c r="E69" s="221"/>
      <c r="F69" s="161"/>
      <c r="G69" s="159" t="s">
        <v>29</v>
      </c>
      <c r="H69" s="159"/>
      <c r="I69" s="160"/>
      <c r="J69" s="33"/>
      <c r="K69" s="40">
        <v>558.9</v>
      </c>
      <c r="L69" s="41">
        <v>0</v>
      </c>
      <c r="M69" s="42"/>
      <c r="N69" s="44"/>
    </row>
    <row r="70" spans="1:16" s="12" customFormat="1" ht="15" customHeight="1">
      <c r="A70" s="414"/>
      <c r="B70" s="414"/>
      <c r="C70" s="401"/>
      <c r="D70" s="394" t="s">
        <v>30</v>
      </c>
      <c r="E70" s="454"/>
      <c r="F70" s="396"/>
      <c r="G70" s="392" t="s">
        <v>30</v>
      </c>
      <c r="H70" s="392"/>
      <c r="I70" s="393"/>
      <c r="J70" s="33">
        <v>0</v>
      </c>
      <c r="K70" s="40">
        <f>600+1500+29.4</f>
        <v>2129.4</v>
      </c>
      <c r="L70" s="41"/>
      <c r="M70" s="42"/>
      <c r="N70" s="44"/>
    </row>
    <row r="71" spans="1:16" s="12" customFormat="1">
      <c r="A71" s="414"/>
      <c r="B71" s="414"/>
      <c r="C71" s="401"/>
      <c r="D71" s="394"/>
      <c r="E71" s="454"/>
      <c r="F71" s="396"/>
      <c r="G71" s="392" t="s">
        <v>31</v>
      </c>
      <c r="H71" s="392"/>
      <c r="I71" s="393"/>
      <c r="J71" s="33"/>
      <c r="K71" s="40"/>
      <c r="L71" s="41"/>
      <c r="M71" s="42"/>
      <c r="N71" s="44"/>
    </row>
    <row r="72" spans="1:16" s="12" customFormat="1" ht="94.5" customHeight="1">
      <c r="A72" s="169" t="s">
        <v>174</v>
      </c>
      <c r="B72" s="169"/>
      <c r="C72" s="55" t="s">
        <v>171</v>
      </c>
      <c r="D72" s="115" t="s">
        <v>25</v>
      </c>
      <c r="E72" s="45" t="s">
        <v>25</v>
      </c>
      <c r="F72" s="115" t="s">
        <v>25</v>
      </c>
      <c r="G72" s="28" t="s">
        <v>25</v>
      </c>
      <c r="H72" s="28" t="s">
        <v>25</v>
      </c>
      <c r="I72" s="164" t="s">
        <v>25</v>
      </c>
      <c r="J72" s="24"/>
      <c r="K72" s="25"/>
      <c r="L72" s="26"/>
      <c r="M72" s="27"/>
      <c r="N72" s="47"/>
      <c r="O72" s="61"/>
      <c r="P72" s="30"/>
    </row>
    <row r="73" spans="1:16" s="12" customFormat="1" ht="18.75" customHeight="1">
      <c r="A73" s="417" t="s">
        <v>175</v>
      </c>
      <c r="B73" s="417"/>
      <c r="C73" s="418" t="s">
        <v>155</v>
      </c>
      <c r="D73" s="394" t="s">
        <v>24</v>
      </c>
      <c r="E73" s="463"/>
      <c r="F73" s="396"/>
      <c r="G73" s="392" t="s">
        <v>26</v>
      </c>
      <c r="H73" s="392"/>
      <c r="I73" s="393"/>
      <c r="J73" s="33">
        <f>J74+J75+J76+J77</f>
        <v>51251.8</v>
      </c>
      <c r="K73" s="40">
        <f>K74+K75+K76+K77</f>
        <v>362937.60000000003</v>
      </c>
      <c r="L73" s="41">
        <f>L74+L75+L76+L77</f>
        <v>0</v>
      </c>
      <c r="M73" s="48">
        <f>M74+M75+M76+M77</f>
        <v>0</v>
      </c>
      <c r="N73" s="43"/>
      <c r="P73" s="30"/>
    </row>
    <row r="74" spans="1:16" s="12" customFormat="1" ht="18.75" customHeight="1">
      <c r="A74" s="417"/>
      <c r="B74" s="417"/>
      <c r="C74" s="418"/>
      <c r="D74" s="394"/>
      <c r="E74" s="463"/>
      <c r="F74" s="396"/>
      <c r="G74" s="392" t="s">
        <v>27</v>
      </c>
      <c r="H74" s="392"/>
      <c r="I74" s="393"/>
      <c r="J74" s="33">
        <f t="shared" ref="J74:J77" si="4">J79+J85</f>
        <v>0</v>
      </c>
      <c r="K74" s="40">
        <f t="shared" ref="K74:K75" si="5">K79</f>
        <v>0</v>
      </c>
      <c r="L74" s="41">
        <f>L79+L85</f>
        <v>0</v>
      </c>
      <c r="M74" s="42"/>
      <c r="N74" s="43"/>
      <c r="P74" s="30"/>
    </row>
    <row r="75" spans="1:16" s="12" customFormat="1" ht="18.75" customHeight="1">
      <c r="A75" s="417"/>
      <c r="B75" s="417"/>
      <c r="C75" s="418"/>
      <c r="D75" s="158" t="s">
        <v>28</v>
      </c>
      <c r="E75" s="222"/>
      <c r="F75" s="161"/>
      <c r="G75" s="159" t="s">
        <v>29</v>
      </c>
      <c r="H75" s="159"/>
      <c r="I75" s="160"/>
      <c r="J75" s="33">
        <f t="shared" si="4"/>
        <v>50491.8</v>
      </c>
      <c r="K75" s="40">
        <f t="shared" si="5"/>
        <v>339508.2</v>
      </c>
      <c r="L75" s="41"/>
      <c r="M75" s="42"/>
      <c r="N75" s="43"/>
    </row>
    <row r="76" spans="1:16" s="12" customFormat="1" ht="18.75" customHeight="1">
      <c r="A76" s="417"/>
      <c r="B76" s="417"/>
      <c r="C76" s="418"/>
      <c r="D76" s="394" t="s">
        <v>30</v>
      </c>
      <c r="E76" s="454"/>
      <c r="F76" s="396"/>
      <c r="G76" s="392" t="s">
        <v>30</v>
      </c>
      <c r="H76" s="392"/>
      <c r="I76" s="393"/>
      <c r="J76" s="33">
        <f t="shared" si="4"/>
        <v>760</v>
      </c>
      <c r="K76" s="40">
        <f>K81+K87</f>
        <v>23429.4</v>
      </c>
      <c r="L76" s="41">
        <f t="shared" ref="L76:L77" si="6">L81+L87</f>
        <v>0</v>
      </c>
      <c r="M76" s="42"/>
      <c r="N76" s="43"/>
    </row>
    <row r="77" spans="1:16" s="12" customFormat="1" ht="15.75" customHeight="1">
      <c r="A77" s="417"/>
      <c r="B77" s="417"/>
      <c r="C77" s="418"/>
      <c r="D77" s="394"/>
      <c r="E77" s="454"/>
      <c r="F77" s="396"/>
      <c r="G77" s="392" t="s">
        <v>31</v>
      </c>
      <c r="H77" s="392"/>
      <c r="I77" s="393"/>
      <c r="J77" s="33">
        <f t="shared" si="4"/>
        <v>0</v>
      </c>
      <c r="K77" s="40"/>
      <c r="L77" s="41">
        <f t="shared" si="6"/>
        <v>0</v>
      </c>
      <c r="M77" s="42"/>
      <c r="N77" s="43"/>
    </row>
    <row r="78" spans="1:16" s="12" customFormat="1" ht="15" customHeight="1">
      <c r="A78" s="414" t="s">
        <v>176</v>
      </c>
      <c r="B78" s="414"/>
      <c r="C78" s="401" t="s">
        <v>177</v>
      </c>
      <c r="D78" s="394" t="s">
        <v>24</v>
      </c>
      <c r="E78" s="458"/>
      <c r="F78" s="396"/>
      <c r="G78" s="392" t="s">
        <v>26</v>
      </c>
      <c r="H78" s="392"/>
      <c r="I78" s="393"/>
      <c r="J78" s="33">
        <f>J79+J80+J81+J82</f>
        <v>51251.8</v>
      </c>
      <c r="K78" s="40">
        <f>K79+K80+K81+K82</f>
        <v>342937.60000000003</v>
      </c>
      <c r="L78" s="41">
        <f>L79+L80+L81+L82</f>
        <v>0</v>
      </c>
      <c r="M78" s="42">
        <f>M79+M80+M81+M82</f>
        <v>0</v>
      </c>
      <c r="N78" s="44"/>
    </row>
    <row r="79" spans="1:16" s="12" customFormat="1">
      <c r="A79" s="414"/>
      <c r="B79" s="414"/>
      <c r="C79" s="401"/>
      <c r="D79" s="394"/>
      <c r="E79" s="458"/>
      <c r="F79" s="396"/>
      <c r="G79" s="392" t="s">
        <v>27</v>
      </c>
      <c r="H79" s="392"/>
      <c r="I79" s="393"/>
      <c r="J79" s="33">
        <v>0</v>
      </c>
      <c r="K79" s="40">
        <v>0</v>
      </c>
      <c r="L79" s="41">
        <v>0</v>
      </c>
      <c r="M79" s="42"/>
      <c r="N79" s="44"/>
    </row>
    <row r="80" spans="1:16" s="12" customFormat="1" ht="15" customHeight="1">
      <c r="A80" s="414"/>
      <c r="B80" s="414"/>
      <c r="C80" s="401"/>
      <c r="D80" s="158" t="s">
        <v>28</v>
      </c>
      <c r="E80" s="221"/>
      <c r="F80" s="161"/>
      <c r="G80" s="159" t="s">
        <v>29</v>
      </c>
      <c r="H80" s="159"/>
      <c r="I80" s="160"/>
      <c r="J80" s="33">
        <v>50491.8</v>
      </c>
      <c r="K80" s="40">
        <v>339508.2</v>
      </c>
      <c r="L80" s="41"/>
      <c r="M80" s="42"/>
      <c r="N80" s="44"/>
    </row>
    <row r="81" spans="1:16" s="12" customFormat="1" ht="15" customHeight="1">
      <c r="A81" s="414"/>
      <c r="B81" s="414"/>
      <c r="C81" s="401"/>
      <c r="D81" s="394" t="s">
        <v>30</v>
      </c>
      <c r="E81" s="454"/>
      <c r="F81" s="396"/>
      <c r="G81" s="392" t="s">
        <v>30</v>
      </c>
      <c r="H81" s="392"/>
      <c r="I81" s="393"/>
      <c r="J81" s="33">
        <f>510+250</f>
        <v>760</v>
      </c>
      <c r="K81" s="40">
        <v>3429.4</v>
      </c>
      <c r="L81" s="41">
        <v>0</v>
      </c>
      <c r="M81" s="42"/>
      <c r="N81" s="44"/>
    </row>
    <row r="82" spans="1:16" s="12" customFormat="1">
      <c r="A82" s="414"/>
      <c r="B82" s="414"/>
      <c r="C82" s="401"/>
      <c r="D82" s="394"/>
      <c r="E82" s="454"/>
      <c r="F82" s="396"/>
      <c r="G82" s="392" t="s">
        <v>31</v>
      </c>
      <c r="H82" s="392"/>
      <c r="I82" s="393"/>
      <c r="J82" s="33"/>
      <c r="K82" s="40"/>
      <c r="L82" s="41"/>
      <c r="M82" s="42"/>
      <c r="N82" s="44"/>
    </row>
    <row r="83" spans="1:16" s="12" customFormat="1" ht="54.75" customHeight="1">
      <c r="A83" s="169" t="s">
        <v>178</v>
      </c>
      <c r="B83" s="169"/>
      <c r="C83" s="55" t="s">
        <v>179</v>
      </c>
      <c r="D83" s="115" t="s">
        <v>25</v>
      </c>
      <c r="E83" s="45" t="s">
        <v>25</v>
      </c>
      <c r="F83" s="115" t="s">
        <v>25</v>
      </c>
      <c r="G83" s="28" t="s">
        <v>25</v>
      </c>
      <c r="H83" s="28" t="s">
        <v>25</v>
      </c>
      <c r="I83" s="164" t="s">
        <v>25</v>
      </c>
      <c r="J83" s="24"/>
      <c r="K83" s="25"/>
      <c r="L83" s="26"/>
      <c r="M83" s="27"/>
      <c r="N83" s="47"/>
    </row>
    <row r="84" spans="1:16" s="12" customFormat="1" ht="15" customHeight="1">
      <c r="A84" s="414" t="s">
        <v>180</v>
      </c>
      <c r="B84" s="414"/>
      <c r="C84" s="401" t="s">
        <v>179</v>
      </c>
      <c r="D84" s="394" t="s">
        <v>24</v>
      </c>
      <c r="E84" s="454"/>
      <c r="F84" s="396"/>
      <c r="G84" s="392" t="s">
        <v>26</v>
      </c>
      <c r="H84" s="392"/>
      <c r="I84" s="393"/>
      <c r="J84" s="33">
        <f>J87</f>
        <v>0</v>
      </c>
      <c r="K84" s="40">
        <f>K87</f>
        <v>20000</v>
      </c>
      <c r="L84" s="41">
        <f>L86+L87</f>
        <v>0</v>
      </c>
      <c r="M84" s="42"/>
      <c r="N84" s="44"/>
    </row>
    <row r="85" spans="1:16" s="12" customFormat="1">
      <c r="A85" s="414"/>
      <c r="B85" s="414"/>
      <c r="C85" s="401"/>
      <c r="D85" s="394"/>
      <c r="E85" s="454"/>
      <c r="F85" s="396"/>
      <c r="G85" s="392" t="s">
        <v>27</v>
      </c>
      <c r="H85" s="392"/>
      <c r="I85" s="393"/>
      <c r="J85" s="33"/>
      <c r="K85" s="40"/>
      <c r="L85" s="41"/>
      <c r="M85" s="42"/>
      <c r="N85" s="44"/>
    </row>
    <row r="86" spans="1:16" s="12" customFormat="1" ht="15" customHeight="1">
      <c r="A86" s="414"/>
      <c r="B86" s="414"/>
      <c r="C86" s="401"/>
      <c r="D86" s="158" t="s">
        <v>28</v>
      </c>
      <c r="E86" s="221"/>
      <c r="F86" s="161"/>
      <c r="G86" s="159" t="s">
        <v>29</v>
      </c>
      <c r="H86" s="159"/>
      <c r="I86" s="160"/>
      <c r="J86" s="33"/>
      <c r="K86" s="40"/>
      <c r="L86" s="41"/>
      <c r="M86" s="42"/>
      <c r="N86" s="44"/>
    </row>
    <row r="87" spans="1:16" s="12" customFormat="1" ht="15" customHeight="1">
      <c r="A87" s="414"/>
      <c r="B87" s="414"/>
      <c r="C87" s="401"/>
      <c r="D87" s="394" t="s">
        <v>30</v>
      </c>
      <c r="E87" s="454"/>
      <c r="F87" s="396"/>
      <c r="G87" s="392" t="s">
        <v>30</v>
      </c>
      <c r="H87" s="392"/>
      <c r="I87" s="393"/>
      <c r="J87" s="33">
        <v>0</v>
      </c>
      <c r="K87" s="40">
        <v>20000</v>
      </c>
      <c r="L87" s="41">
        <v>0</v>
      </c>
      <c r="M87" s="42"/>
      <c r="N87" s="44"/>
    </row>
    <row r="88" spans="1:16" s="12" customFormat="1">
      <c r="A88" s="414"/>
      <c r="B88" s="414"/>
      <c r="C88" s="401"/>
      <c r="D88" s="394"/>
      <c r="E88" s="454"/>
      <c r="F88" s="396"/>
      <c r="G88" s="392" t="s">
        <v>31</v>
      </c>
      <c r="H88" s="392"/>
      <c r="I88" s="393"/>
      <c r="J88" s="33"/>
      <c r="K88" s="40"/>
      <c r="L88" s="41"/>
      <c r="M88" s="42"/>
      <c r="N88" s="44"/>
    </row>
    <row r="89" spans="1:16" s="12" customFormat="1" ht="100.5" customHeight="1">
      <c r="A89" s="169" t="s">
        <v>181</v>
      </c>
      <c r="B89" s="169"/>
      <c r="C89" s="55" t="s">
        <v>179</v>
      </c>
      <c r="D89" s="115" t="s">
        <v>25</v>
      </c>
      <c r="E89" s="45" t="s">
        <v>25</v>
      </c>
      <c r="F89" s="115" t="s">
        <v>25</v>
      </c>
      <c r="G89" s="28" t="s">
        <v>25</v>
      </c>
      <c r="H89" s="28" t="s">
        <v>25</v>
      </c>
      <c r="I89" s="164" t="s">
        <v>25</v>
      </c>
      <c r="J89" s="24"/>
      <c r="K89" s="25"/>
      <c r="L89" s="26"/>
      <c r="M89" s="27"/>
      <c r="N89" s="47"/>
      <c r="O89" s="61"/>
      <c r="P89" s="30"/>
    </row>
    <row r="90" spans="1:16" s="12" customFormat="1" ht="15" customHeight="1">
      <c r="A90" s="417" t="s">
        <v>83</v>
      </c>
      <c r="B90" s="417"/>
      <c r="C90" s="418" t="s">
        <v>182</v>
      </c>
      <c r="D90" s="394" t="s">
        <v>24</v>
      </c>
      <c r="E90" s="464"/>
      <c r="F90" s="396"/>
      <c r="G90" s="392" t="s">
        <v>26</v>
      </c>
      <c r="H90" s="392"/>
      <c r="I90" s="393"/>
      <c r="J90" s="66">
        <f>J91+J92+J93+J94</f>
        <v>0</v>
      </c>
      <c r="K90" s="67">
        <f>K91+K92+K93+K94</f>
        <v>9157.6</v>
      </c>
      <c r="L90" s="68">
        <f>L91+L92+L93+L94</f>
        <v>0</v>
      </c>
      <c r="M90" s="69">
        <f>M91+M92+M93+M94</f>
        <v>0</v>
      </c>
      <c r="N90" s="43"/>
      <c r="P90" s="30"/>
    </row>
    <row r="91" spans="1:16" s="12" customFormat="1">
      <c r="A91" s="417"/>
      <c r="B91" s="417"/>
      <c r="C91" s="418"/>
      <c r="D91" s="394"/>
      <c r="E91" s="464"/>
      <c r="F91" s="396"/>
      <c r="G91" s="392" t="s">
        <v>27</v>
      </c>
      <c r="H91" s="392"/>
      <c r="I91" s="393"/>
      <c r="J91" s="24">
        <v>0</v>
      </c>
      <c r="K91" s="40"/>
      <c r="L91" s="41">
        <v>0</v>
      </c>
      <c r="M91" s="42"/>
      <c r="N91" s="43"/>
      <c r="P91" s="30"/>
    </row>
    <row r="92" spans="1:16" s="12" customFormat="1" ht="15" customHeight="1">
      <c r="A92" s="417"/>
      <c r="B92" s="417"/>
      <c r="C92" s="418"/>
      <c r="D92" s="394" t="s">
        <v>28</v>
      </c>
      <c r="E92" s="464"/>
      <c r="F92" s="396"/>
      <c r="G92" s="392" t="s">
        <v>29</v>
      </c>
      <c r="H92" s="392"/>
      <c r="I92" s="393"/>
      <c r="J92" s="24">
        <v>0</v>
      </c>
      <c r="K92" s="40"/>
      <c r="L92" s="41">
        <v>0</v>
      </c>
      <c r="M92" s="42"/>
      <c r="N92" s="43"/>
    </row>
    <row r="93" spans="1:16" s="12" customFormat="1" ht="15" customHeight="1">
      <c r="A93" s="417"/>
      <c r="B93" s="417"/>
      <c r="C93" s="418"/>
      <c r="D93" s="394" t="s">
        <v>30</v>
      </c>
      <c r="E93" s="463"/>
      <c r="F93" s="396"/>
      <c r="G93" s="392" t="s">
        <v>30</v>
      </c>
      <c r="H93" s="392"/>
      <c r="I93" s="393"/>
      <c r="J93" s="24">
        <v>0</v>
      </c>
      <c r="K93" s="40">
        <f>K98</f>
        <v>9157.6</v>
      </c>
      <c r="L93" s="41">
        <v>0</v>
      </c>
      <c r="M93" s="42"/>
      <c r="N93" s="43"/>
    </row>
    <row r="94" spans="1:16" s="12" customFormat="1" ht="15.75" customHeight="1">
      <c r="A94" s="417"/>
      <c r="B94" s="417"/>
      <c r="C94" s="418"/>
      <c r="D94" s="394"/>
      <c r="E94" s="463"/>
      <c r="F94" s="396"/>
      <c r="G94" s="392" t="s">
        <v>31</v>
      </c>
      <c r="H94" s="392"/>
      <c r="I94" s="393"/>
      <c r="J94" s="24">
        <f>J105</f>
        <v>0</v>
      </c>
      <c r="K94" s="40"/>
      <c r="L94" s="41">
        <v>0</v>
      </c>
      <c r="M94" s="42"/>
      <c r="N94" s="43"/>
    </row>
    <row r="95" spans="1:16" s="12" customFormat="1" ht="15" customHeight="1">
      <c r="A95" s="414" t="s">
        <v>86</v>
      </c>
      <c r="B95" s="414"/>
      <c r="C95" s="401" t="s">
        <v>171</v>
      </c>
      <c r="D95" s="394" t="s">
        <v>24</v>
      </c>
      <c r="E95" s="458"/>
      <c r="F95" s="396"/>
      <c r="G95" s="392" t="s">
        <v>26</v>
      </c>
      <c r="H95" s="392"/>
      <c r="I95" s="393"/>
      <c r="J95" s="66">
        <f>J96+J97+J98+J99</f>
        <v>0</v>
      </c>
      <c r="K95" s="67">
        <f>K96+K97+K98+K99</f>
        <v>9157.6</v>
      </c>
      <c r="L95" s="68">
        <f>L96+L97+L98+L99</f>
        <v>0</v>
      </c>
      <c r="M95" s="69">
        <f>M96+M97+M98+M99</f>
        <v>0</v>
      </c>
      <c r="N95" s="44"/>
    </row>
    <row r="96" spans="1:16" s="12" customFormat="1">
      <c r="A96" s="414"/>
      <c r="B96" s="414"/>
      <c r="C96" s="401"/>
      <c r="D96" s="394"/>
      <c r="E96" s="458"/>
      <c r="F96" s="396"/>
      <c r="G96" s="392" t="s">
        <v>27</v>
      </c>
      <c r="H96" s="392"/>
      <c r="I96" s="393"/>
      <c r="J96" s="33"/>
      <c r="K96" s="40"/>
      <c r="L96" s="41"/>
      <c r="M96" s="42"/>
      <c r="N96" s="44"/>
    </row>
    <row r="97" spans="1:14" s="12" customFormat="1" ht="15" customHeight="1">
      <c r="A97" s="414"/>
      <c r="B97" s="414"/>
      <c r="C97" s="401"/>
      <c r="D97" s="158" t="s">
        <v>28</v>
      </c>
      <c r="E97" s="221"/>
      <c r="F97" s="161"/>
      <c r="G97" s="159" t="s">
        <v>29</v>
      </c>
      <c r="H97" s="159"/>
      <c r="I97" s="160"/>
      <c r="J97" s="33"/>
      <c r="K97" s="40"/>
      <c r="L97" s="41">
        <v>0</v>
      </c>
      <c r="M97" s="42"/>
      <c r="N97" s="44"/>
    </row>
    <row r="98" spans="1:14" s="12" customFormat="1" ht="15" customHeight="1">
      <c r="A98" s="414"/>
      <c r="B98" s="414"/>
      <c r="C98" s="401"/>
      <c r="D98" s="394" t="s">
        <v>30</v>
      </c>
      <c r="E98" s="454"/>
      <c r="F98" s="396"/>
      <c r="G98" s="392" t="s">
        <v>30</v>
      </c>
      <c r="H98" s="392"/>
      <c r="I98" s="393"/>
      <c r="J98" s="33">
        <v>0</v>
      </c>
      <c r="K98" s="40">
        <v>9157.6</v>
      </c>
      <c r="L98" s="41">
        <v>0</v>
      </c>
      <c r="M98" s="42"/>
      <c r="N98" s="44"/>
    </row>
    <row r="99" spans="1:14" s="12" customFormat="1" ht="28.5" customHeight="1">
      <c r="A99" s="414"/>
      <c r="B99" s="414"/>
      <c r="C99" s="401"/>
      <c r="D99" s="394"/>
      <c r="E99" s="454"/>
      <c r="F99" s="396"/>
      <c r="G99" s="392" t="s">
        <v>31</v>
      </c>
      <c r="H99" s="392"/>
      <c r="I99" s="393"/>
      <c r="J99" s="33"/>
      <c r="K99" s="40"/>
      <c r="L99" s="41"/>
      <c r="M99" s="42"/>
      <c r="N99" s="44"/>
    </row>
    <row r="100" spans="1:14" s="12" customFormat="1" ht="87" customHeight="1">
      <c r="A100" s="169" t="s">
        <v>183</v>
      </c>
      <c r="B100" s="169"/>
      <c r="C100" s="55" t="s">
        <v>171</v>
      </c>
      <c r="D100" s="115" t="s">
        <v>25</v>
      </c>
      <c r="E100" s="45" t="s">
        <v>25</v>
      </c>
      <c r="F100" s="115" t="s">
        <v>25</v>
      </c>
      <c r="G100" s="28" t="s">
        <v>25</v>
      </c>
      <c r="H100" s="28" t="s">
        <v>25</v>
      </c>
      <c r="I100" s="164" t="s">
        <v>25</v>
      </c>
      <c r="J100" s="24"/>
      <c r="K100" s="25"/>
      <c r="L100" s="26"/>
      <c r="M100" s="27"/>
      <c r="N100" s="47"/>
    </row>
    <row r="101" spans="1:14" s="12" customFormat="1" ht="15" customHeight="1">
      <c r="A101" s="417" t="s">
        <v>90</v>
      </c>
      <c r="B101" s="417"/>
      <c r="C101" s="418" t="s">
        <v>184</v>
      </c>
      <c r="D101" s="394" t="s">
        <v>24</v>
      </c>
      <c r="E101" s="454" t="s">
        <v>249</v>
      </c>
      <c r="F101" s="396"/>
      <c r="G101" s="392" t="s">
        <v>26</v>
      </c>
      <c r="H101" s="392">
        <v>2470.4899999999998</v>
      </c>
      <c r="I101" s="429">
        <v>2470.4899999999998</v>
      </c>
      <c r="J101" s="66">
        <f>J102+J103+J104+J105</f>
        <v>0</v>
      </c>
      <c r="K101" s="67">
        <f>K102+K103+K104+K105</f>
        <v>9866.7000000000007</v>
      </c>
      <c r="L101" s="68">
        <f>L102+L103+L104+L105</f>
        <v>0</v>
      </c>
      <c r="M101" s="69">
        <f>M102+M103+M104+M105</f>
        <v>107370</v>
      </c>
      <c r="N101" s="43"/>
    </row>
    <row r="102" spans="1:14" s="12" customFormat="1">
      <c r="A102" s="417"/>
      <c r="B102" s="417"/>
      <c r="C102" s="418"/>
      <c r="D102" s="394"/>
      <c r="E102" s="454"/>
      <c r="F102" s="396"/>
      <c r="G102" s="392" t="s">
        <v>27</v>
      </c>
      <c r="H102" s="392"/>
      <c r="I102" s="429"/>
      <c r="J102" s="33"/>
      <c r="K102" s="40"/>
      <c r="L102" s="41"/>
      <c r="M102" s="42"/>
      <c r="N102" s="43"/>
    </row>
    <row r="103" spans="1:14" s="12" customFormat="1" ht="17.25" customHeight="1">
      <c r="A103" s="417"/>
      <c r="B103" s="417"/>
      <c r="C103" s="418"/>
      <c r="D103" s="394" t="s">
        <v>28</v>
      </c>
      <c r="E103" s="454"/>
      <c r="F103" s="396"/>
      <c r="G103" s="392" t="s">
        <v>29</v>
      </c>
      <c r="H103" s="392"/>
      <c r="I103" s="429"/>
      <c r="J103" s="33"/>
      <c r="K103" s="40"/>
      <c r="L103" s="41"/>
      <c r="M103" s="42">
        <v>0</v>
      </c>
      <c r="N103" s="43"/>
    </row>
    <row r="104" spans="1:14" s="12" customFormat="1" ht="17.25" customHeight="1">
      <c r="A104" s="417"/>
      <c r="B104" s="417"/>
      <c r="C104" s="418"/>
      <c r="D104" s="394" t="s">
        <v>30</v>
      </c>
      <c r="E104" s="469">
        <v>107370</v>
      </c>
      <c r="F104" s="396"/>
      <c r="G104" s="392" t="s">
        <v>30</v>
      </c>
      <c r="H104" s="392">
        <v>2470.4899999999998</v>
      </c>
      <c r="I104" s="429">
        <v>2470.4899999999998</v>
      </c>
      <c r="J104" s="174">
        <f>J109+J115+J121+J131+J137+J143+J149+J155</f>
        <v>0</v>
      </c>
      <c r="K104" s="40">
        <f>K109+K115+K121+K131+K137+K143+K149+K155+K161</f>
        <v>9866.7000000000007</v>
      </c>
      <c r="L104" s="41">
        <f>L109+L115+L121+L131+L137+L143+L149+L155</f>
        <v>0</v>
      </c>
      <c r="M104" s="42">
        <f>M109+M115+M121+M131+M137+M143+M149+M155</f>
        <v>107370</v>
      </c>
      <c r="N104" s="43"/>
    </row>
    <row r="105" spans="1:14" s="78" customFormat="1" ht="15.75" customHeight="1">
      <c r="A105" s="417"/>
      <c r="B105" s="417"/>
      <c r="C105" s="418"/>
      <c r="D105" s="394"/>
      <c r="E105" s="469"/>
      <c r="F105" s="396"/>
      <c r="G105" s="392" t="s">
        <v>31</v>
      </c>
      <c r="H105" s="392"/>
      <c r="I105" s="429"/>
      <c r="J105" s="33"/>
      <c r="K105" s="40"/>
      <c r="L105" s="41"/>
      <c r="M105" s="42"/>
      <c r="N105" s="43"/>
    </row>
    <row r="106" spans="1:14" s="78" customFormat="1" ht="15" customHeight="1">
      <c r="A106" s="438" t="s">
        <v>185</v>
      </c>
      <c r="B106" s="438"/>
      <c r="C106" s="439" t="s">
        <v>186</v>
      </c>
      <c r="D106" s="394" t="s">
        <v>24</v>
      </c>
      <c r="E106" s="454" t="s">
        <v>250</v>
      </c>
      <c r="F106" s="396"/>
      <c r="G106" s="392" t="s">
        <v>26</v>
      </c>
      <c r="H106" s="392"/>
      <c r="I106" s="393"/>
      <c r="J106" s="74"/>
      <c r="K106" s="75"/>
      <c r="L106" s="76"/>
      <c r="M106" s="77"/>
      <c r="N106" s="176"/>
    </row>
    <row r="107" spans="1:14" s="78" customFormat="1">
      <c r="A107" s="438"/>
      <c r="B107" s="438"/>
      <c r="C107" s="439"/>
      <c r="D107" s="394"/>
      <c r="E107" s="454"/>
      <c r="F107" s="396"/>
      <c r="G107" s="392" t="s">
        <v>27</v>
      </c>
      <c r="H107" s="392"/>
      <c r="I107" s="393"/>
      <c r="J107" s="74"/>
      <c r="K107" s="75"/>
      <c r="L107" s="76"/>
      <c r="M107" s="69"/>
    </row>
    <row r="108" spans="1:14" s="78" customFormat="1" ht="15" customHeight="1">
      <c r="A108" s="438"/>
      <c r="B108" s="438"/>
      <c r="C108" s="439"/>
      <c r="D108" s="158" t="s">
        <v>28</v>
      </c>
      <c r="E108" s="221"/>
      <c r="F108" s="161"/>
      <c r="G108" s="159" t="s">
        <v>29</v>
      </c>
      <c r="H108" s="159"/>
      <c r="I108" s="160"/>
      <c r="J108" s="74"/>
      <c r="K108" s="75"/>
      <c r="L108" s="76"/>
      <c r="M108" s="69"/>
    </row>
    <row r="109" spans="1:14" s="78" customFormat="1" ht="15" customHeight="1">
      <c r="A109" s="438"/>
      <c r="B109" s="438"/>
      <c r="C109" s="439"/>
      <c r="D109" s="394" t="s">
        <v>30</v>
      </c>
      <c r="E109" s="454" t="s">
        <v>250</v>
      </c>
      <c r="F109" s="396"/>
      <c r="G109" s="392" t="s">
        <v>30</v>
      </c>
      <c r="H109" s="392"/>
      <c r="I109" s="393"/>
      <c r="J109" s="74"/>
      <c r="K109" s="75"/>
      <c r="L109" s="76"/>
      <c r="M109" s="69">
        <v>6000</v>
      </c>
    </row>
    <row r="110" spans="1:14" s="78" customFormat="1">
      <c r="A110" s="438"/>
      <c r="B110" s="438"/>
      <c r="C110" s="439"/>
      <c r="D110" s="394"/>
      <c r="E110" s="454"/>
      <c r="F110" s="396"/>
      <c r="G110" s="392" t="s">
        <v>31</v>
      </c>
      <c r="H110" s="392"/>
      <c r="I110" s="393"/>
      <c r="J110" s="74"/>
      <c r="K110" s="75"/>
      <c r="L110" s="76"/>
      <c r="M110" s="69"/>
    </row>
    <row r="111" spans="1:14" s="78" customFormat="1" ht="68.25" customHeight="1">
      <c r="A111" s="175" t="s">
        <v>187</v>
      </c>
      <c r="B111" s="175"/>
      <c r="C111" s="80" t="s">
        <v>186</v>
      </c>
      <c r="D111" s="115" t="s">
        <v>25</v>
      </c>
      <c r="E111" s="45" t="s">
        <v>25</v>
      </c>
      <c r="F111" s="115" t="s">
        <v>25</v>
      </c>
      <c r="G111" s="80" t="s">
        <v>92</v>
      </c>
      <c r="H111" s="80" t="s">
        <v>92</v>
      </c>
      <c r="I111" s="177" t="s">
        <v>92</v>
      </c>
      <c r="J111" s="79"/>
      <c r="K111" s="67"/>
      <c r="L111" s="68"/>
      <c r="M111" s="69"/>
    </row>
    <row r="112" spans="1:14" s="78" customFormat="1" ht="15" customHeight="1">
      <c r="A112" s="438" t="s">
        <v>188</v>
      </c>
      <c r="B112" s="438"/>
      <c r="C112" s="439" t="s">
        <v>186</v>
      </c>
      <c r="D112" s="394" t="s">
        <v>24</v>
      </c>
      <c r="E112" s="454" t="s">
        <v>251</v>
      </c>
      <c r="F112" s="396"/>
      <c r="G112" s="392" t="s">
        <v>26</v>
      </c>
      <c r="H112" s="392"/>
      <c r="I112" s="393"/>
      <c r="J112" s="66">
        <f>J113+J114+J115+J116</f>
        <v>0</v>
      </c>
      <c r="K112" s="67">
        <f>K113+K114+K115+K116</f>
        <v>0</v>
      </c>
      <c r="L112" s="68">
        <f>L113+L114+L115+L116</f>
        <v>0</v>
      </c>
      <c r="M112" s="69">
        <f>M113+M114+M115+M116</f>
        <v>19000</v>
      </c>
    </row>
    <row r="113" spans="1:14" s="78" customFormat="1">
      <c r="A113" s="438"/>
      <c r="B113" s="438"/>
      <c r="C113" s="439"/>
      <c r="D113" s="394"/>
      <c r="E113" s="454"/>
      <c r="F113" s="396"/>
      <c r="G113" s="392" t="s">
        <v>27</v>
      </c>
      <c r="H113" s="392"/>
      <c r="I113" s="393"/>
      <c r="J113" s="74"/>
      <c r="K113" s="75"/>
      <c r="L113" s="76"/>
      <c r="M113" s="69"/>
    </row>
    <row r="114" spans="1:14" s="78" customFormat="1" ht="15" customHeight="1">
      <c r="A114" s="438"/>
      <c r="B114" s="438"/>
      <c r="C114" s="439"/>
      <c r="D114" s="158" t="s">
        <v>28</v>
      </c>
      <c r="E114" s="221"/>
      <c r="F114" s="161"/>
      <c r="G114" s="159" t="s">
        <v>29</v>
      </c>
      <c r="H114" s="159"/>
      <c r="I114" s="160"/>
      <c r="J114" s="74"/>
      <c r="K114" s="75"/>
      <c r="L114" s="76"/>
      <c r="M114" s="69"/>
    </row>
    <row r="115" spans="1:14" s="78" customFormat="1" ht="15" customHeight="1">
      <c r="A115" s="438"/>
      <c r="B115" s="438"/>
      <c r="C115" s="439"/>
      <c r="D115" s="394" t="s">
        <v>30</v>
      </c>
      <c r="E115" s="454" t="s">
        <v>251</v>
      </c>
      <c r="F115" s="396"/>
      <c r="G115" s="392" t="s">
        <v>30</v>
      </c>
      <c r="H115" s="392"/>
      <c r="I115" s="393"/>
      <c r="J115" s="74"/>
      <c r="K115" s="75"/>
      <c r="L115" s="76"/>
      <c r="M115" s="69">
        <v>19000</v>
      </c>
    </row>
    <row r="116" spans="1:14" s="78" customFormat="1">
      <c r="A116" s="438"/>
      <c r="B116" s="438"/>
      <c r="C116" s="439"/>
      <c r="D116" s="394"/>
      <c r="E116" s="454"/>
      <c r="F116" s="396"/>
      <c r="G116" s="392" t="s">
        <v>31</v>
      </c>
      <c r="H116" s="392"/>
      <c r="I116" s="393"/>
      <c r="J116" s="74"/>
      <c r="K116" s="75"/>
      <c r="L116" s="76"/>
      <c r="M116" s="69"/>
    </row>
    <row r="117" spans="1:14" s="78" customFormat="1" ht="74.25" customHeight="1">
      <c r="A117" s="169" t="s">
        <v>189</v>
      </c>
      <c r="B117" s="169"/>
      <c r="C117" s="80" t="s">
        <v>186</v>
      </c>
      <c r="D117" s="115" t="s">
        <v>25</v>
      </c>
      <c r="E117" s="45" t="s">
        <v>25</v>
      </c>
      <c r="F117" s="115" t="s">
        <v>25</v>
      </c>
      <c r="G117" s="80" t="s">
        <v>92</v>
      </c>
      <c r="H117" s="80" t="s">
        <v>92</v>
      </c>
      <c r="I117" s="177" t="s">
        <v>92</v>
      </c>
      <c r="J117" s="79"/>
      <c r="K117" s="67"/>
      <c r="L117" s="68"/>
      <c r="M117" s="69"/>
    </row>
    <row r="118" spans="1:14" s="78" customFormat="1" ht="15" customHeight="1">
      <c r="A118" s="414" t="s">
        <v>190</v>
      </c>
      <c r="B118" s="414"/>
      <c r="C118" s="444" t="s">
        <v>186</v>
      </c>
      <c r="D118" s="467" t="s">
        <v>24</v>
      </c>
      <c r="E118" s="468">
        <v>15000</v>
      </c>
      <c r="F118" s="445"/>
      <c r="G118" s="438" t="s">
        <v>191</v>
      </c>
      <c r="H118" s="438">
        <v>170.97</v>
      </c>
      <c r="I118" s="466">
        <v>170.97</v>
      </c>
      <c r="J118" s="66">
        <f>J119+J120+J121+J122</f>
        <v>0</v>
      </c>
      <c r="K118" s="67">
        <f>K119+K120+K121+K122</f>
        <v>0</v>
      </c>
      <c r="L118" s="68">
        <f>L119+L120+L121+L122</f>
        <v>0</v>
      </c>
      <c r="M118" s="69">
        <f>M119+M120+M121+M122</f>
        <v>15000</v>
      </c>
    </row>
    <row r="119" spans="1:14" s="78" customFormat="1">
      <c r="A119" s="414"/>
      <c r="B119" s="414"/>
      <c r="C119" s="444"/>
      <c r="D119" s="467"/>
      <c r="E119" s="468"/>
      <c r="F119" s="445"/>
      <c r="G119" s="438" t="s">
        <v>27</v>
      </c>
      <c r="H119" s="438"/>
      <c r="I119" s="466"/>
      <c r="J119" s="79"/>
      <c r="K119" s="67"/>
      <c r="L119" s="68"/>
      <c r="M119" s="69"/>
    </row>
    <row r="120" spans="1:14" s="78" customFormat="1" ht="15" customHeight="1">
      <c r="A120" s="414"/>
      <c r="B120" s="414"/>
      <c r="C120" s="444"/>
      <c r="D120" s="467" t="s">
        <v>30</v>
      </c>
      <c r="E120" s="468">
        <v>15000</v>
      </c>
      <c r="F120" s="445"/>
      <c r="G120" s="175" t="s">
        <v>29</v>
      </c>
      <c r="H120" s="175"/>
      <c r="I120" s="224"/>
      <c r="J120" s="79"/>
      <c r="K120" s="67"/>
      <c r="L120" s="68"/>
      <c r="M120" s="69"/>
    </row>
    <row r="121" spans="1:14" s="78" customFormat="1" ht="15" customHeight="1">
      <c r="A121" s="414"/>
      <c r="B121" s="414"/>
      <c r="C121" s="444"/>
      <c r="D121" s="467"/>
      <c r="E121" s="468"/>
      <c r="F121" s="445"/>
      <c r="G121" s="438" t="s">
        <v>30</v>
      </c>
      <c r="H121" s="438">
        <v>170.97</v>
      </c>
      <c r="I121" s="466">
        <v>170.97</v>
      </c>
      <c r="J121" s="79"/>
      <c r="K121" s="67"/>
      <c r="L121" s="68"/>
      <c r="M121" s="69">
        <v>15000</v>
      </c>
    </row>
    <row r="122" spans="1:14" s="78" customFormat="1" ht="19.5" customHeight="1">
      <c r="A122" s="414"/>
      <c r="B122" s="414"/>
      <c r="C122" s="444"/>
      <c r="D122" s="467"/>
      <c r="E122" s="468"/>
      <c r="F122" s="445"/>
      <c r="G122" s="438" t="s">
        <v>31</v>
      </c>
      <c r="H122" s="438"/>
      <c r="I122" s="466"/>
      <c r="J122" s="79"/>
      <c r="K122" s="67"/>
      <c r="L122" s="68"/>
      <c r="M122" s="69"/>
    </row>
    <row r="123" spans="1:14" s="78" customFormat="1" ht="0.75" customHeight="1">
      <c r="A123" s="414"/>
      <c r="B123" s="414"/>
      <c r="C123" s="444"/>
      <c r="D123" s="467"/>
      <c r="E123" s="468"/>
      <c r="F123" s="445"/>
      <c r="G123" s="178"/>
      <c r="H123" s="111"/>
      <c r="I123" s="179"/>
      <c r="J123" s="79"/>
      <c r="K123" s="67"/>
      <c r="L123" s="68"/>
      <c r="M123" s="69"/>
    </row>
    <row r="124" spans="1:14" s="78" customFormat="1">
      <c r="A124" s="414"/>
      <c r="B124" s="414"/>
      <c r="C124" s="444"/>
      <c r="D124" s="467"/>
      <c r="E124" s="468"/>
      <c r="F124" s="445"/>
      <c r="G124" s="178"/>
      <c r="H124" s="180"/>
      <c r="I124" s="181"/>
      <c r="J124" s="182"/>
      <c r="K124" s="183"/>
      <c r="L124" s="184"/>
      <c r="M124" s="185"/>
    </row>
    <row r="125" spans="1:14" s="78" customFormat="1" ht="80.25" customHeight="1">
      <c r="A125" s="186" t="s">
        <v>192</v>
      </c>
      <c r="B125" s="186"/>
      <c r="C125" s="80" t="s">
        <v>186</v>
      </c>
      <c r="D125" s="115" t="s">
        <v>25</v>
      </c>
      <c r="E125" s="45" t="s">
        <v>25</v>
      </c>
      <c r="F125" s="115" t="s">
        <v>25</v>
      </c>
      <c r="G125" s="80" t="s">
        <v>92</v>
      </c>
      <c r="H125" s="187" t="s">
        <v>92</v>
      </c>
      <c r="I125" s="177" t="s">
        <v>92</v>
      </c>
      <c r="J125" s="79"/>
      <c r="K125" s="67"/>
      <c r="L125" s="68"/>
      <c r="M125" s="69"/>
    </row>
    <row r="126" spans="1:14" s="78" customFormat="1" ht="64.5" customHeight="1">
      <c r="A126" s="186" t="s">
        <v>193</v>
      </c>
      <c r="B126" s="186"/>
      <c r="C126" s="80" t="s">
        <v>186</v>
      </c>
      <c r="D126" s="115" t="s">
        <v>25</v>
      </c>
      <c r="E126" s="45" t="s">
        <v>25</v>
      </c>
      <c r="F126" s="115" t="s">
        <v>25</v>
      </c>
      <c r="G126" s="80" t="s">
        <v>92</v>
      </c>
      <c r="H126" s="187" t="s">
        <v>92</v>
      </c>
      <c r="I126" s="177" t="s">
        <v>92</v>
      </c>
      <c r="J126" s="79"/>
      <c r="K126" s="67"/>
      <c r="L126" s="68"/>
      <c r="M126" s="69"/>
    </row>
    <row r="127" spans="1:14" ht="89.25" customHeight="1">
      <c r="A127" s="186" t="s">
        <v>194</v>
      </c>
      <c r="B127" s="186"/>
      <c r="C127" s="80" t="s">
        <v>186</v>
      </c>
      <c r="D127" s="115" t="s">
        <v>25</v>
      </c>
      <c r="E127" s="45" t="s">
        <v>25</v>
      </c>
      <c r="F127" s="115" t="s">
        <v>25</v>
      </c>
      <c r="G127" s="80" t="s">
        <v>92</v>
      </c>
      <c r="H127" s="187" t="s">
        <v>92</v>
      </c>
      <c r="I127" s="177" t="s">
        <v>92</v>
      </c>
      <c r="J127" s="79"/>
      <c r="K127" s="67"/>
      <c r="L127" s="68"/>
      <c r="M127" s="69"/>
      <c r="N127" s="78"/>
    </row>
    <row r="128" spans="1:14" ht="15" customHeight="1">
      <c r="A128" s="441" t="s">
        <v>195</v>
      </c>
      <c r="B128" s="441"/>
      <c r="C128" s="442" t="s">
        <v>186</v>
      </c>
      <c r="D128" s="394" t="s">
        <v>24</v>
      </c>
      <c r="E128" s="454" t="s">
        <v>250</v>
      </c>
      <c r="F128" s="396"/>
      <c r="G128" s="392" t="s">
        <v>26</v>
      </c>
      <c r="H128" s="392"/>
      <c r="I128" s="393"/>
      <c r="J128" s="66">
        <f>J129+J130+J131+J132</f>
        <v>0</v>
      </c>
      <c r="K128" s="67">
        <f>K129+K130+K131+K132</f>
        <v>0</v>
      </c>
      <c r="L128" s="68">
        <f>L129+L130+L131+L132</f>
        <v>0</v>
      </c>
      <c r="M128" s="69">
        <f>M129+M130+M131+M132</f>
        <v>6000</v>
      </c>
      <c r="N128" s="188"/>
    </row>
    <row r="129" spans="1:14">
      <c r="A129" s="441"/>
      <c r="B129" s="441"/>
      <c r="C129" s="442"/>
      <c r="D129" s="394"/>
      <c r="E129" s="454"/>
      <c r="F129" s="396"/>
      <c r="G129" s="392" t="s">
        <v>27</v>
      </c>
      <c r="H129" s="392"/>
      <c r="I129" s="393"/>
      <c r="J129" s="33">
        <v>0</v>
      </c>
      <c r="K129" s="67"/>
      <c r="L129" s="41"/>
      <c r="M129" s="48"/>
      <c r="N129" s="188"/>
    </row>
    <row r="130" spans="1:14" ht="15" customHeight="1">
      <c r="A130" s="441"/>
      <c r="B130" s="441"/>
      <c r="C130" s="442"/>
      <c r="D130" s="158" t="s">
        <v>28</v>
      </c>
      <c r="E130" s="221"/>
      <c r="F130" s="161"/>
      <c r="G130" s="159" t="s">
        <v>29</v>
      </c>
      <c r="H130" s="159"/>
      <c r="I130" s="160"/>
      <c r="J130" s="33">
        <v>0</v>
      </c>
      <c r="K130" s="40"/>
      <c r="L130" s="41"/>
      <c r="M130" s="48"/>
      <c r="N130" s="188"/>
    </row>
    <row r="131" spans="1:14" ht="15" customHeight="1">
      <c r="A131" s="441"/>
      <c r="B131" s="441"/>
      <c r="C131" s="442"/>
      <c r="D131" s="394" t="s">
        <v>30</v>
      </c>
      <c r="E131" s="454" t="s">
        <v>250</v>
      </c>
      <c r="F131" s="396"/>
      <c r="G131" s="392" t="s">
        <v>30</v>
      </c>
      <c r="H131" s="392"/>
      <c r="I131" s="393"/>
      <c r="J131" s="33">
        <v>0</v>
      </c>
      <c r="K131" s="40"/>
      <c r="L131" s="41">
        <v>0</v>
      </c>
      <c r="M131" s="48">
        <v>6000</v>
      </c>
      <c r="N131" s="188"/>
    </row>
    <row r="132" spans="1:14">
      <c r="A132" s="441"/>
      <c r="B132" s="441"/>
      <c r="C132" s="442"/>
      <c r="D132" s="394"/>
      <c r="E132" s="454"/>
      <c r="F132" s="396"/>
      <c r="G132" s="392" t="s">
        <v>31</v>
      </c>
      <c r="H132" s="392"/>
      <c r="I132" s="393"/>
      <c r="J132" s="33">
        <v>0</v>
      </c>
      <c r="K132" s="40"/>
      <c r="L132" s="41"/>
      <c r="M132" s="48"/>
      <c r="N132" s="188"/>
    </row>
    <row r="133" spans="1:14" ht="61.5" customHeight="1">
      <c r="A133" s="169" t="s">
        <v>196</v>
      </c>
      <c r="B133" s="169"/>
      <c r="C133" s="55" t="s">
        <v>186</v>
      </c>
      <c r="D133" s="55" t="s">
        <v>25</v>
      </c>
      <c r="E133" s="59" t="s">
        <v>25</v>
      </c>
      <c r="F133" s="55" t="s">
        <v>25</v>
      </c>
      <c r="G133" s="55" t="s">
        <v>25</v>
      </c>
      <c r="H133" s="55" t="s">
        <v>25</v>
      </c>
      <c r="I133" s="189" t="s">
        <v>25</v>
      </c>
      <c r="J133" s="24"/>
      <c r="K133" s="25"/>
      <c r="L133" s="26"/>
      <c r="M133" s="190"/>
      <c r="N133" s="191"/>
    </row>
    <row r="134" spans="1:14" ht="15" customHeight="1">
      <c r="A134" s="414" t="s">
        <v>197</v>
      </c>
      <c r="B134" s="414"/>
      <c r="C134" s="401" t="s">
        <v>186</v>
      </c>
      <c r="D134" s="394" t="s">
        <v>24</v>
      </c>
      <c r="E134" s="454"/>
      <c r="F134" s="396"/>
      <c r="G134" s="392" t="s">
        <v>26</v>
      </c>
      <c r="H134" s="392"/>
      <c r="I134" s="393"/>
      <c r="J134" s="33">
        <f>J135+J136+J137+J138</f>
        <v>0</v>
      </c>
      <c r="K134" s="40">
        <f>K135+K136+K137+K138</f>
        <v>0</v>
      </c>
      <c r="L134" s="41">
        <f>L135+L136+L137+L138</f>
        <v>0</v>
      </c>
      <c r="M134" s="48">
        <f>I137</f>
        <v>0</v>
      </c>
      <c r="N134" s="188"/>
    </row>
    <row r="135" spans="1:14">
      <c r="A135" s="414"/>
      <c r="B135" s="414"/>
      <c r="C135" s="401"/>
      <c r="D135" s="394"/>
      <c r="E135" s="454"/>
      <c r="F135" s="396"/>
      <c r="G135" s="392" t="s">
        <v>27</v>
      </c>
      <c r="H135" s="392"/>
      <c r="I135" s="393"/>
      <c r="J135" s="33">
        <v>0</v>
      </c>
      <c r="K135" s="40"/>
      <c r="L135" s="41"/>
      <c r="M135" s="48"/>
      <c r="N135" s="188"/>
    </row>
    <row r="136" spans="1:14" ht="15" customHeight="1">
      <c r="A136" s="414"/>
      <c r="B136" s="414"/>
      <c r="C136" s="401"/>
      <c r="D136" s="158" t="s">
        <v>28</v>
      </c>
      <c r="E136" s="221"/>
      <c r="F136" s="161"/>
      <c r="G136" s="159" t="s">
        <v>29</v>
      </c>
      <c r="H136" s="159"/>
      <c r="I136" s="160"/>
      <c r="J136" s="33">
        <v>0</v>
      </c>
      <c r="K136" s="40"/>
      <c r="L136" s="41"/>
      <c r="M136" s="48"/>
      <c r="N136" s="188"/>
    </row>
    <row r="137" spans="1:14" ht="15" customHeight="1">
      <c r="A137" s="414"/>
      <c r="B137" s="414"/>
      <c r="C137" s="401"/>
      <c r="D137" s="394" t="s">
        <v>30</v>
      </c>
      <c r="E137" s="454" t="s">
        <v>252</v>
      </c>
      <c r="F137" s="396"/>
      <c r="G137" s="392" t="s">
        <v>30</v>
      </c>
      <c r="H137" s="392"/>
      <c r="I137" s="393"/>
      <c r="J137" s="33">
        <v>0</v>
      </c>
      <c r="K137" s="40"/>
      <c r="L137" s="41">
        <v>0</v>
      </c>
      <c r="M137" s="48">
        <v>31639.200000000001</v>
      </c>
      <c r="N137" s="188"/>
    </row>
    <row r="138" spans="1:14">
      <c r="A138" s="414"/>
      <c r="B138" s="414"/>
      <c r="C138" s="401"/>
      <c r="D138" s="394"/>
      <c r="E138" s="454"/>
      <c r="F138" s="396"/>
      <c r="G138" s="392" t="s">
        <v>31</v>
      </c>
      <c r="H138" s="392"/>
      <c r="I138" s="393"/>
      <c r="J138" s="33">
        <v>0</v>
      </c>
      <c r="K138" s="40"/>
      <c r="L138" s="41"/>
      <c r="M138" s="48"/>
      <c r="N138" s="188"/>
    </row>
    <row r="139" spans="1:14" ht="60.75" customHeight="1">
      <c r="A139" s="70" t="s">
        <v>198</v>
      </c>
      <c r="B139" s="70"/>
      <c r="C139" s="55" t="s">
        <v>186</v>
      </c>
      <c r="D139" s="55" t="s">
        <v>25</v>
      </c>
      <c r="E139" s="59" t="s">
        <v>25</v>
      </c>
      <c r="F139" s="55" t="s">
        <v>25</v>
      </c>
      <c r="G139" s="55" t="s">
        <v>25</v>
      </c>
      <c r="H139" s="55" t="s">
        <v>25</v>
      </c>
      <c r="I139" s="189" t="s">
        <v>25</v>
      </c>
      <c r="J139" s="33"/>
      <c r="K139" s="40"/>
      <c r="L139" s="41"/>
      <c r="M139" s="48"/>
      <c r="N139" s="188"/>
    </row>
    <row r="140" spans="1:14" ht="15" customHeight="1">
      <c r="A140" s="440" t="s">
        <v>199</v>
      </c>
      <c r="B140" s="414"/>
      <c r="C140" s="401" t="s">
        <v>186</v>
      </c>
      <c r="D140" s="394" t="s">
        <v>24</v>
      </c>
      <c r="E140" s="454" t="s">
        <v>253</v>
      </c>
      <c r="F140" s="396"/>
      <c r="G140" s="392" t="s">
        <v>26</v>
      </c>
      <c r="H140" s="392">
        <v>2299.52</v>
      </c>
      <c r="I140" s="429">
        <v>2299.52</v>
      </c>
      <c r="J140" s="33">
        <f>J141+J142+J143+J144</f>
        <v>0</v>
      </c>
      <c r="K140" s="40">
        <f>K141+K142+K143+K144</f>
        <v>0</v>
      </c>
      <c r="L140" s="41">
        <f>L141+L142+L143+L144</f>
        <v>0</v>
      </c>
      <c r="M140" s="48">
        <f>M143</f>
        <v>22278.7</v>
      </c>
      <c r="N140" s="192"/>
    </row>
    <row r="141" spans="1:14">
      <c r="A141" s="440"/>
      <c r="B141" s="414"/>
      <c r="C141" s="401"/>
      <c r="D141" s="394"/>
      <c r="E141" s="454"/>
      <c r="F141" s="396"/>
      <c r="G141" s="392" t="s">
        <v>27</v>
      </c>
      <c r="H141" s="392"/>
      <c r="I141" s="429"/>
      <c r="J141" s="33">
        <v>0</v>
      </c>
      <c r="K141" s="40"/>
      <c r="L141" s="41"/>
      <c r="M141" s="48"/>
      <c r="N141" s="192"/>
    </row>
    <row r="142" spans="1:14" ht="15" customHeight="1">
      <c r="A142" s="440"/>
      <c r="B142" s="414"/>
      <c r="C142" s="401"/>
      <c r="D142" s="158" t="s">
        <v>28</v>
      </c>
      <c r="E142" s="221"/>
      <c r="F142" s="161"/>
      <c r="G142" s="159" t="s">
        <v>29</v>
      </c>
      <c r="H142" s="159"/>
      <c r="I142" s="166"/>
      <c r="J142" s="33">
        <v>0</v>
      </c>
      <c r="K142" s="40"/>
      <c r="L142" s="41"/>
      <c r="M142" s="48"/>
      <c r="N142" s="192"/>
    </row>
    <row r="143" spans="1:14" ht="15" customHeight="1">
      <c r="A143" s="440"/>
      <c r="B143" s="414"/>
      <c r="C143" s="401"/>
      <c r="D143" s="394" t="s">
        <v>30</v>
      </c>
      <c r="E143" s="454" t="s">
        <v>253</v>
      </c>
      <c r="F143" s="396"/>
      <c r="G143" s="392" t="s">
        <v>30</v>
      </c>
      <c r="H143" s="392">
        <v>2299.52</v>
      </c>
      <c r="I143" s="429">
        <v>2299.52</v>
      </c>
      <c r="J143" s="33">
        <v>0</v>
      </c>
      <c r="K143" s="40"/>
      <c r="L143" s="41">
        <v>0</v>
      </c>
      <c r="M143" s="145">
        <v>22278.7</v>
      </c>
      <c r="N143" s="192"/>
    </row>
    <row r="144" spans="1:14" s="78" customFormat="1">
      <c r="A144" s="440"/>
      <c r="B144" s="414"/>
      <c r="C144" s="401"/>
      <c r="D144" s="394"/>
      <c r="E144" s="454"/>
      <c r="F144" s="396"/>
      <c r="G144" s="392" t="s">
        <v>31</v>
      </c>
      <c r="H144" s="392"/>
      <c r="I144" s="429"/>
      <c r="J144" s="33">
        <v>0</v>
      </c>
      <c r="K144" s="40"/>
      <c r="L144" s="41"/>
      <c r="M144" s="48"/>
      <c r="N144" s="192"/>
    </row>
    <row r="145" spans="1:27" s="78" customFormat="1" ht="72.75" customHeight="1">
      <c r="A145" s="169" t="s">
        <v>200</v>
      </c>
      <c r="B145" s="70"/>
      <c r="C145" s="80" t="s">
        <v>186</v>
      </c>
      <c r="D145" s="55" t="s">
        <v>25</v>
      </c>
      <c r="E145" s="59" t="s">
        <v>25</v>
      </c>
      <c r="F145" s="55" t="s">
        <v>25</v>
      </c>
      <c r="G145" s="55" t="s">
        <v>25</v>
      </c>
      <c r="H145" s="80" t="s">
        <v>92</v>
      </c>
      <c r="I145" s="177" t="s">
        <v>92</v>
      </c>
      <c r="J145" s="79"/>
      <c r="K145" s="67"/>
      <c r="L145" s="68"/>
      <c r="M145" s="69"/>
    </row>
    <row r="146" spans="1:27" s="78" customFormat="1" ht="15" customHeight="1">
      <c r="A146" s="438" t="s">
        <v>201</v>
      </c>
      <c r="B146" s="438"/>
      <c r="C146" s="439" t="s">
        <v>186</v>
      </c>
      <c r="D146" s="394" t="s">
        <v>24</v>
      </c>
      <c r="E146" s="454" t="s">
        <v>254</v>
      </c>
      <c r="F146" s="396"/>
      <c r="G146" s="392" t="s">
        <v>26</v>
      </c>
      <c r="H146" s="392"/>
      <c r="I146" s="393"/>
      <c r="J146" s="74"/>
      <c r="K146" s="75"/>
      <c r="L146" s="76"/>
      <c r="M146" s="69">
        <f>M149</f>
        <v>7452.1</v>
      </c>
    </row>
    <row r="147" spans="1:27" s="78" customFormat="1">
      <c r="A147" s="438"/>
      <c r="B147" s="438"/>
      <c r="C147" s="439"/>
      <c r="D147" s="394"/>
      <c r="E147" s="454"/>
      <c r="F147" s="396"/>
      <c r="G147" s="392" t="s">
        <v>27</v>
      </c>
      <c r="H147" s="392"/>
      <c r="I147" s="393"/>
      <c r="J147" s="74"/>
      <c r="K147" s="75"/>
      <c r="L147" s="76"/>
      <c r="M147" s="69"/>
    </row>
    <row r="148" spans="1:27" s="78" customFormat="1" ht="15" customHeight="1">
      <c r="A148" s="438"/>
      <c r="B148" s="438"/>
      <c r="C148" s="439"/>
      <c r="D148" s="158" t="s">
        <v>28</v>
      </c>
      <c r="E148" s="221"/>
      <c r="F148" s="161"/>
      <c r="G148" s="159" t="s">
        <v>29</v>
      </c>
      <c r="H148" s="159"/>
      <c r="I148" s="160"/>
      <c r="J148" s="74"/>
      <c r="K148" s="75"/>
      <c r="L148" s="76"/>
      <c r="M148" s="69"/>
    </row>
    <row r="149" spans="1:27" s="78" customFormat="1" ht="15" customHeight="1">
      <c r="A149" s="438"/>
      <c r="B149" s="438"/>
      <c r="C149" s="439"/>
      <c r="D149" s="394" t="s">
        <v>30</v>
      </c>
      <c r="E149" s="454" t="s">
        <v>254</v>
      </c>
      <c r="F149" s="396"/>
      <c r="G149" s="392" t="s">
        <v>30</v>
      </c>
      <c r="H149" s="392"/>
      <c r="I149" s="393"/>
      <c r="J149" s="74"/>
      <c r="K149" s="75"/>
      <c r="L149" s="76"/>
      <c r="M149" s="69">
        <v>7452.1</v>
      </c>
    </row>
    <row r="150" spans="1:27" s="78" customFormat="1">
      <c r="A150" s="438"/>
      <c r="B150" s="438"/>
      <c r="C150" s="439"/>
      <c r="D150" s="394"/>
      <c r="E150" s="454"/>
      <c r="F150" s="396"/>
      <c r="G150" s="392" t="s">
        <v>31</v>
      </c>
      <c r="H150" s="392"/>
      <c r="I150" s="393"/>
      <c r="J150" s="74"/>
      <c r="K150" s="75"/>
      <c r="L150" s="76"/>
      <c r="M150" s="69"/>
    </row>
    <row r="151" spans="1:27" s="12" customFormat="1" ht="76.5" customHeight="1">
      <c r="A151" s="70" t="s">
        <v>202</v>
      </c>
      <c r="B151" s="70"/>
      <c r="C151" s="80" t="s">
        <v>186</v>
      </c>
      <c r="D151" s="55" t="s">
        <v>25</v>
      </c>
      <c r="E151" s="59" t="s">
        <v>25</v>
      </c>
      <c r="F151" s="55" t="s">
        <v>25</v>
      </c>
      <c r="G151" s="55" t="s">
        <v>25</v>
      </c>
      <c r="H151" s="80" t="s">
        <v>92</v>
      </c>
      <c r="I151" s="177" t="s">
        <v>92</v>
      </c>
      <c r="J151" s="79"/>
      <c r="K151" s="67"/>
      <c r="L151" s="68"/>
      <c r="M151" s="69"/>
      <c r="N151" s="78"/>
      <c r="O151" s="437"/>
      <c r="P151" s="437"/>
      <c r="Q151" s="437"/>
      <c r="R151" s="437"/>
      <c r="S151" s="437"/>
      <c r="T151" s="437"/>
      <c r="U151" s="437"/>
      <c r="V151" s="437"/>
      <c r="W151" s="437"/>
      <c r="X151" s="437"/>
      <c r="Y151" s="437"/>
      <c r="Z151" s="437"/>
      <c r="AA151" s="437"/>
    </row>
    <row r="152" spans="1:27" s="12" customFormat="1" ht="59.25" customHeight="1">
      <c r="A152" s="414" t="s">
        <v>203</v>
      </c>
      <c r="B152" s="414"/>
      <c r="C152" s="401" t="s">
        <v>204</v>
      </c>
      <c r="D152" s="394" t="s">
        <v>24</v>
      </c>
      <c r="E152" s="454"/>
      <c r="F152" s="396"/>
      <c r="G152" s="392" t="s">
        <v>26</v>
      </c>
      <c r="H152" s="392"/>
      <c r="I152" s="393"/>
      <c r="J152" s="33">
        <f>J153+J154+J155+J156</f>
        <v>0</v>
      </c>
      <c r="K152" s="40"/>
      <c r="L152" s="41"/>
      <c r="M152" s="42"/>
      <c r="N152" s="436"/>
      <c r="O152" s="437"/>
      <c r="P152" s="437"/>
      <c r="Q152" s="437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</row>
    <row r="153" spans="1:27" s="12" customFormat="1">
      <c r="A153" s="414"/>
      <c r="B153" s="414"/>
      <c r="C153" s="401"/>
      <c r="D153" s="394"/>
      <c r="E153" s="454"/>
      <c r="F153" s="396"/>
      <c r="G153" s="392" t="s">
        <v>27</v>
      </c>
      <c r="H153" s="392"/>
      <c r="I153" s="393"/>
      <c r="J153" s="33">
        <v>0</v>
      </c>
      <c r="K153" s="40"/>
      <c r="L153" s="41"/>
      <c r="M153" s="42"/>
      <c r="N153" s="436"/>
      <c r="O153" s="437"/>
      <c r="P153" s="437"/>
      <c r="Q153" s="437"/>
      <c r="R153" s="437"/>
      <c r="S153" s="437"/>
      <c r="T153" s="437"/>
      <c r="U153" s="437"/>
      <c r="V153" s="437"/>
      <c r="W153" s="437"/>
      <c r="X153" s="437"/>
      <c r="Y153" s="437"/>
      <c r="Z153" s="437"/>
      <c r="AA153" s="437"/>
    </row>
    <row r="154" spans="1:27" s="12" customFormat="1" ht="15" customHeight="1">
      <c r="A154" s="414"/>
      <c r="B154" s="414"/>
      <c r="C154" s="401"/>
      <c r="D154" s="158" t="s">
        <v>28</v>
      </c>
      <c r="E154" s="221"/>
      <c r="F154" s="161"/>
      <c r="G154" s="159" t="s">
        <v>29</v>
      </c>
      <c r="H154" s="159"/>
      <c r="I154" s="160"/>
      <c r="J154" s="33">
        <v>0</v>
      </c>
      <c r="K154" s="40"/>
      <c r="L154" s="41"/>
      <c r="M154" s="42"/>
      <c r="N154" s="436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</row>
    <row r="155" spans="1:27" s="12" customFormat="1" ht="15" customHeight="1">
      <c r="A155" s="414"/>
      <c r="B155" s="414"/>
      <c r="C155" s="401"/>
      <c r="D155" s="394" t="s">
        <v>30</v>
      </c>
      <c r="E155" s="454"/>
      <c r="F155" s="396"/>
      <c r="G155" s="392" t="s">
        <v>30</v>
      </c>
      <c r="H155" s="392"/>
      <c r="I155" s="393"/>
      <c r="J155" s="33">
        <v>0</v>
      </c>
      <c r="K155" s="40"/>
      <c r="L155" s="41"/>
      <c r="M155" s="42"/>
      <c r="N155" s="436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</row>
    <row r="156" spans="1:27" s="12" customFormat="1">
      <c r="A156" s="414"/>
      <c r="B156" s="414"/>
      <c r="C156" s="401"/>
      <c r="D156" s="394"/>
      <c r="E156" s="454"/>
      <c r="F156" s="396"/>
      <c r="G156" s="392" t="s">
        <v>31</v>
      </c>
      <c r="H156" s="392"/>
      <c r="I156" s="393"/>
      <c r="J156" s="33">
        <v>0</v>
      </c>
      <c r="K156" s="40"/>
      <c r="L156" s="41"/>
      <c r="M156" s="42"/>
      <c r="N156" s="436"/>
      <c r="O156" s="437"/>
      <c r="P156" s="437"/>
      <c r="Q156" s="437"/>
      <c r="R156" s="437"/>
      <c r="S156" s="437"/>
      <c r="T156" s="437"/>
      <c r="U156" s="437"/>
      <c r="V156" s="437"/>
      <c r="W156" s="437"/>
      <c r="X156" s="437"/>
      <c r="Y156" s="437"/>
      <c r="Z156" s="437"/>
      <c r="AA156" s="437"/>
    </row>
    <row r="157" spans="1:27" s="12" customFormat="1" ht="74.25" customHeight="1">
      <c r="A157" s="169" t="s">
        <v>205</v>
      </c>
      <c r="B157" s="70"/>
      <c r="C157" s="55" t="s">
        <v>204</v>
      </c>
      <c r="D157" s="55" t="s">
        <v>25</v>
      </c>
      <c r="E157" s="59" t="s">
        <v>25</v>
      </c>
      <c r="F157" s="55" t="s">
        <v>25</v>
      </c>
      <c r="G157" s="194" t="s">
        <v>25</v>
      </c>
      <c r="H157" s="28" t="s">
        <v>25</v>
      </c>
      <c r="I157" s="164" t="s">
        <v>25</v>
      </c>
      <c r="J157" s="24"/>
      <c r="K157" s="25"/>
      <c r="L157" s="26"/>
      <c r="M157" s="27"/>
      <c r="N157" s="47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</row>
    <row r="158" spans="1:27" s="12" customFormat="1" ht="15" customHeight="1">
      <c r="A158" s="408" t="s">
        <v>206</v>
      </c>
      <c r="B158" s="408"/>
      <c r="C158" s="401" t="s">
        <v>171</v>
      </c>
      <c r="D158" s="394" t="s">
        <v>24</v>
      </c>
      <c r="E158" s="454"/>
      <c r="F158" s="396"/>
      <c r="G158" s="392" t="s">
        <v>26</v>
      </c>
      <c r="H158" s="392"/>
      <c r="I158" s="393"/>
      <c r="J158" s="24"/>
      <c r="K158" s="25">
        <f>K159+K160+K161+K162</f>
        <v>9866.7000000000007</v>
      </c>
      <c r="L158" s="26"/>
      <c r="M158" s="27"/>
      <c r="N158" s="47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</row>
    <row r="159" spans="1:27" s="12" customFormat="1">
      <c r="A159" s="408"/>
      <c r="B159" s="408"/>
      <c r="C159" s="401" t="s">
        <v>171</v>
      </c>
      <c r="D159" s="394"/>
      <c r="E159" s="454"/>
      <c r="F159" s="396"/>
      <c r="G159" s="392" t="s">
        <v>27</v>
      </c>
      <c r="H159" s="392"/>
      <c r="I159" s="393"/>
      <c r="J159" s="24"/>
      <c r="K159" s="25"/>
      <c r="L159" s="26"/>
      <c r="M159" s="27"/>
      <c r="N159" s="47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</row>
    <row r="160" spans="1:27" s="12" customFormat="1" ht="15" customHeight="1">
      <c r="A160" s="408"/>
      <c r="B160" s="408"/>
      <c r="C160" s="401" t="s">
        <v>171</v>
      </c>
      <c r="D160" s="158" t="s">
        <v>28</v>
      </c>
      <c r="E160" s="221"/>
      <c r="F160" s="161"/>
      <c r="G160" s="159" t="s">
        <v>29</v>
      </c>
      <c r="H160" s="159"/>
      <c r="I160" s="160"/>
      <c r="J160" s="24"/>
      <c r="K160" s="25"/>
      <c r="L160" s="26"/>
      <c r="M160" s="27"/>
      <c r="N160" s="47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</row>
    <row r="161" spans="1:27" s="12" customFormat="1" ht="15" customHeight="1">
      <c r="A161" s="408"/>
      <c r="B161" s="408"/>
      <c r="C161" s="401" t="s">
        <v>171</v>
      </c>
      <c r="D161" s="394" t="s">
        <v>30</v>
      </c>
      <c r="E161" s="454"/>
      <c r="F161" s="396"/>
      <c r="G161" s="392" t="s">
        <v>30</v>
      </c>
      <c r="H161" s="392"/>
      <c r="I161" s="393"/>
      <c r="J161" s="24"/>
      <c r="K161" s="25">
        <v>9866.7000000000007</v>
      </c>
      <c r="L161" s="26"/>
      <c r="M161" s="27"/>
      <c r="N161" s="47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</row>
    <row r="162" spans="1:27" s="12" customFormat="1">
      <c r="A162" s="408"/>
      <c r="B162" s="408"/>
      <c r="C162" s="401" t="s">
        <v>171</v>
      </c>
      <c r="D162" s="394"/>
      <c r="E162" s="454"/>
      <c r="F162" s="396"/>
      <c r="G162" s="392" t="s">
        <v>31</v>
      </c>
      <c r="H162" s="392"/>
      <c r="I162" s="393"/>
      <c r="J162" s="24"/>
      <c r="K162" s="25"/>
      <c r="L162" s="26"/>
      <c r="M162" s="27"/>
      <c r="N162" s="47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</row>
    <row r="163" spans="1:27" s="12" customFormat="1" ht="85.5" customHeight="1">
      <c r="A163" s="169" t="s">
        <v>207</v>
      </c>
      <c r="B163" s="70"/>
      <c r="C163" s="55" t="s">
        <v>171</v>
      </c>
      <c r="D163" s="55" t="s">
        <v>25</v>
      </c>
      <c r="E163" s="59" t="s">
        <v>25</v>
      </c>
      <c r="F163" s="55" t="s">
        <v>25</v>
      </c>
      <c r="G163" s="28" t="s">
        <v>25</v>
      </c>
      <c r="H163" s="28" t="s">
        <v>25</v>
      </c>
      <c r="I163" s="164" t="s">
        <v>25</v>
      </c>
      <c r="J163" s="24"/>
      <c r="K163" s="25"/>
      <c r="L163" s="26"/>
      <c r="M163" s="27"/>
      <c r="N163" s="47"/>
      <c r="O163" s="61"/>
      <c r="P163" s="30"/>
    </row>
    <row r="164" spans="1:27" s="12" customFormat="1" ht="15" customHeight="1">
      <c r="A164" s="417" t="s">
        <v>208</v>
      </c>
      <c r="B164" s="417"/>
      <c r="C164" s="418" t="s">
        <v>168</v>
      </c>
      <c r="D164" s="394" t="s">
        <v>24</v>
      </c>
      <c r="E164" s="454"/>
      <c r="F164" s="396"/>
      <c r="G164" s="392" t="s">
        <v>26</v>
      </c>
      <c r="H164" s="392"/>
      <c r="I164" s="393"/>
      <c r="J164" s="66">
        <f>J165+J166+J167+J168</f>
        <v>0</v>
      </c>
      <c r="K164" s="67">
        <f>K165+K166+K167+K168</f>
        <v>0</v>
      </c>
      <c r="L164" s="68">
        <f>L165+L166+L167+L168</f>
        <v>0</v>
      </c>
      <c r="M164" s="69">
        <f>M165+M166+M167+M168</f>
        <v>0</v>
      </c>
      <c r="N164" s="43"/>
      <c r="P164" s="30"/>
    </row>
    <row r="165" spans="1:27" s="12" customFormat="1">
      <c r="A165" s="417"/>
      <c r="B165" s="417"/>
      <c r="C165" s="418"/>
      <c r="D165" s="394"/>
      <c r="E165" s="454"/>
      <c r="F165" s="396"/>
      <c r="G165" s="392" t="s">
        <v>27</v>
      </c>
      <c r="H165" s="392"/>
      <c r="I165" s="393"/>
      <c r="J165" s="24">
        <v>0</v>
      </c>
      <c r="K165" s="40"/>
      <c r="L165" s="41">
        <v>0</v>
      </c>
      <c r="M165" s="42"/>
      <c r="N165" s="43"/>
      <c r="P165" s="30"/>
    </row>
    <row r="166" spans="1:27" s="12" customFormat="1" ht="15" customHeight="1">
      <c r="A166" s="417"/>
      <c r="B166" s="417"/>
      <c r="C166" s="418"/>
      <c r="D166" s="158" t="s">
        <v>28</v>
      </c>
      <c r="E166" s="221"/>
      <c r="F166" s="161"/>
      <c r="G166" s="159" t="s">
        <v>29</v>
      </c>
      <c r="H166" s="159"/>
      <c r="I166" s="160"/>
      <c r="J166" s="24">
        <v>0</v>
      </c>
      <c r="K166" s="40"/>
      <c r="L166" s="41">
        <v>0</v>
      </c>
      <c r="M166" s="42"/>
      <c r="N166" s="43"/>
    </row>
    <row r="167" spans="1:27" s="12" customFormat="1" ht="15" customHeight="1">
      <c r="A167" s="417"/>
      <c r="B167" s="417"/>
      <c r="C167" s="418"/>
      <c r="D167" s="394" t="s">
        <v>30</v>
      </c>
      <c r="E167" s="454"/>
      <c r="F167" s="396"/>
      <c r="G167" s="392" t="s">
        <v>30</v>
      </c>
      <c r="H167" s="392"/>
      <c r="I167" s="393"/>
      <c r="J167" s="24">
        <v>0</v>
      </c>
      <c r="K167" s="40">
        <f>K172</f>
        <v>0</v>
      </c>
      <c r="L167" s="41">
        <v>0</v>
      </c>
      <c r="M167" s="42"/>
      <c r="N167" s="43"/>
    </row>
    <row r="168" spans="1:27" s="12" customFormat="1" ht="15.75" customHeight="1">
      <c r="A168" s="417"/>
      <c r="B168" s="417"/>
      <c r="C168" s="418"/>
      <c r="D168" s="394"/>
      <c r="E168" s="454"/>
      <c r="F168" s="396"/>
      <c r="G168" s="392" t="s">
        <v>31</v>
      </c>
      <c r="H168" s="392"/>
      <c r="I168" s="393"/>
      <c r="J168" s="24">
        <f>J179</f>
        <v>0</v>
      </c>
      <c r="K168" s="40"/>
      <c r="L168" s="41">
        <v>0</v>
      </c>
      <c r="M168" s="42"/>
      <c r="N168" s="43"/>
    </row>
    <row r="169" spans="1:27" s="12" customFormat="1" ht="15" customHeight="1">
      <c r="A169" s="414" t="s">
        <v>209</v>
      </c>
      <c r="B169" s="414"/>
      <c r="C169" s="401" t="s">
        <v>177</v>
      </c>
      <c r="D169" s="394" t="s">
        <v>24</v>
      </c>
      <c r="E169" s="454"/>
      <c r="F169" s="396"/>
      <c r="G169" s="392" t="s">
        <v>26</v>
      </c>
      <c r="H169" s="392"/>
      <c r="I169" s="393"/>
      <c r="J169" s="66">
        <f>J170+J171+J172+J173</f>
        <v>0</v>
      </c>
      <c r="K169" s="67">
        <f>K170+K171+K172+K173</f>
        <v>0</v>
      </c>
      <c r="L169" s="68">
        <f>L170+L171+L172+L173</f>
        <v>0</v>
      </c>
      <c r="M169" s="69">
        <f>M170+M171+M172+M173</f>
        <v>0</v>
      </c>
      <c r="N169" s="44"/>
    </row>
    <row r="170" spans="1:27" s="12" customFormat="1">
      <c r="A170" s="414"/>
      <c r="B170" s="414"/>
      <c r="C170" s="401"/>
      <c r="D170" s="394"/>
      <c r="E170" s="454"/>
      <c r="F170" s="396"/>
      <c r="G170" s="392" t="s">
        <v>27</v>
      </c>
      <c r="H170" s="392"/>
      <c r="I170" s="393"/>
      <c r="J170" s="33"/>
      <c r="K170" s="40"/>
      <c r="L170" s="41"/>
      <c r="M170" s="42"/>
      <c r="N170" s="44"/>
    </row>
    <row r="171" spans="1:27" s="12" customFormat="1" ht="15" customHeight="1">
      <c r="A171" s="414"/>
      <c r="B171" s="414"/>
      <c r="C171" s="401"/>
      <c r="D171" s="158" t="s">
        <v>28</v>
      </c>
      <c r="E171" s="221"/>
      <c r="F171" s="161"/>
      <c r="G171" s="159" t="s">
        <v>29</v>
      </c>
      <c r="H171" s="159"/>
      <c r="I171" s="160"/>
      <c r="J171" s="33"/>
      <c r="K171" s="40"/>
      <c r="L171" s="41">
        <v>0</v>
      </c>
      <c r="M171" s="42"/>
      <c r="N171" s="44"/>
    </row>
    <row r="172" spans="1:27" s="12" customFormat="1" ht="15" customHeight="1">
      <c r="A172" s="414"/>
      <c r="B172" s="414"/>
      <c r="C172" s="401"/>
      <c r="D172" s="394" t="s">
        <v>30</v>
      </c>
      <c r="E172" s="454"/>
      <c r="F172" s="396"/>
      <c r="G172" s="392" t="s">
        <v>30</v>
      </c>
      <c r="H172" s="392"/>
      <c r="I172" s="393"/>
      <c r="J172" s="33">
        <v>0</v>
      </c>
      <c r="K172" s="40">
        <v>0</v>
      </c>
      <c r="L172" s="41">
        <v>0</v>
      </c>
      <c r="M172" s="42"/>
      <c r="N172" s="44"/>
    </row>
    <row r="173" spans="1:27" s="12" customFormat="1">
      <c r="A173" s="414"/>
      <c r="B173" s="414"/>
      <c r="C173" s="401"/>
      <c r="D173" s="394"/>
      <c r="E173" s="454"/>
      <c r="F173" s="396"/>
      <c r="G173" s="392" t="s">
        <v>31</v>
      </c>
      <c r="H173" s="392"/>
      <c r="I173" s="393"/>
      <c r="J173" s="33"/>
      <c r="K173" s="40"/>
      <c r="L173" s="41"/>
      <c r="M173" s="42"/>
      <c r="N173" s="44"/>
    </row>
    <row r="174" spans="1:27" s="31" customFormat="1" ht="94.5" customHeight="1">
      <c r="A174" s="169" t="s">
        <v>210</v>
      </c>
      <c r="B174" s="70"/>
      <c r="C174" s="55" t="s">
        <v>179</v>
      </c>
      <c r="D174" s="55" t="s">
        <v>25</v>
      </c>
      <c r="E174" s="59" t="s">
        <v>25</v>
      </c>
      <c r="F174" s="55" t="s">
        <v>25</v>
      </c>
      <c r="G174" s="28" t="s">
        <v>25</v>
      </c>
      <c r="H174" s="28" t="s">
        <v>25</v>
      </c>
      <c r="I174" s="164" t="s">
        <v>25</v>
      </c>
      <c r="J174" s="24"/>
      <c r="K174" s="25"/>
      <c r="L174" s="26"/>
      <c r="M174" s="27"/>
      <c r="N174" s="47"/>
      <c r="O174" s="195"/>
    </row>
    <row r="175" spans="1:27" s="31" customFormat="1" ht="15" customHeight="1">
      <c r="A175" s="410" t="s">
        <v>96</v>
      </c>
      <c r="B175" s="410"/>
      <c r="C175" s="411" t="s">
        <v>23</v>
      </c>
      <c r="D175" s="404" t="s">
        <v>24</v>
      </c>
      <c r="E175" s="465"/>
      <c r="F175" s="406"/>
      <c r="G175" s="407" t="s">
        <v>26</v>
      </c>
      <c r="H175" s="407"/>
      <c r="I175" s="403"/>
      <c r="J175" s="33">
        <f>J180+J191+J202+J224</f>
        <v>2808.7</v>
      </c>
      <c r="K175" s="33">
        <f>K180+K191+K202+K224</f>
        <v>24500</v>
      </c>
      <c r="L175" s="33">
        <f>L178</f>
        <v>0</v>
      </c>
      <c r="M175" s="34"/>
      <c r="N175" s="196"/>
    </row>
    <row r="176" spans="1:27" s="31" customFormat="1">
      <c r="A176" s="410"/>
      <c r="B176" s="410"/>
      <c r="C176" s="411"/>
      <c r="D176" s="404"/>
      <c r="E176" s="465"/>
      <c r="F176" s="406"/>
      <c r="G176" s="407" t="s">
        <v>27</v>
      </c>
      <c r="H176" s="407"/>
      <c r="I176" s="403"/>
      <c r="J176" s="33"/>
      <c r="K176" s="33"/>
      <c r="L176" s="33"/>
      <c r="M176" s="34"/>
      <c r="N176" s="196"/>
    </row>
    <row r="177" spans="1:14" s="31" customFormat="1" ht="15" customHeight="1">
      <c r="A177" s="410"/>
      <c r="B177" s="410"/>
      <c r="C177" s="411"/>
      <c r="D177" s="404" t="s">
        <v>28</v>
      </c>
      <c r="E177" s="465"/>
      <c r="F177" s="406"/>
      <c r="G177" s="407" t="s">
        <v>29</v>
      </c>
      <c r="H177" s="407"/>
      <c r="I177" s="403"/>
      <c r="J177" s="33"/>
      <c r="K177" s="33"/>
      <c r="L177" s="33"/>
      <c r="M177" s="34"/>
      <c r="N177" s="196"/>
    </row>
    <row r="178" spans="1:14" s="31" customFormat="1" ht="15" customHeight="1">
      <c r="A178" s="410"/>
      <c r="B178" s="410"/>
      <c r="C178" s="411"/>
      <c r="D178" s="404" t="s">
        <v>30</v>
      </c>
      <c r="E178" s="457"/>
      <c r="F178" s="406"/>
      <c r="G178" s="407" t="s">
        <v>30</v>
      </c>
      <c r="H178" s="407"/>
      <c r="I178" s="403"/>
      <c r="J178" s="33">
        <f>J183+J194+J205+J227</f>
        <v>2808.7</v>
      </c>
      <c r="K178" s="33">
        <f>K183+K194+K205+K227</f>
        <v>24500</v>
      </c>
      <c r="L178" s="33"/>
      <c r="M178" s="34"/>
      <c r="N178" s="196"/>
    </row>
    <row r="179" spans="1:14" s="12" customFormat="1" ht="15.75" customHeight="1">
      <c r="A179" s="410"/>
      <c r="B179" s="410"/>
      <c r="C179" s="411"/>
      <c r="D179" s="404"/>
      <c r="E179" s="457"/>
      <c r="F179" s="406"/>
      <c r="G179" s="407" t="s">
        <v>31</v>
      </c>
      <c r="H179" s="407"/>
      <c r="I179" s="403"/>
      <c r="J179" s="33"/>
      <c r="K179" s="33">
        <f>K195</f>
        <v>0</v>
      </c>
      <c r="L179" s="33"/>
      <c r="M179" s="34"/>
      <c r="N179" s="197"/>
    </row>
    <row r="180" spans="1:14" s="12" customFormat="1" ht="15" customHeight="1">
      <c r="A180" s="417" t="s">
        <v>97</v>
      </c>
      <c r="B180" s="417"/>
      <c r="C180" s="418" t="s">
        <v>168</v>
      </c>
      <c r="D180" s="394" t="s">
        <v>24</v>
      </c>
      <c r="E180" s="464"/>
      <c r="F180" s="396"/>
      <c r="G180" s="392" t="s">
        <v>26</v>
      </c>
      <c r="H180" s="392"/>
      <c r="I180" s="393"/>
      <c r="J180" s="33">
        <f>J183</f>
        <v>1133.2</v>
      </c>
      <c r="K180" s="40">
        <f>K183</f>
        <v>11500</v>
      </c>
      <c r="L180" s="41"/>
      <c r="M180" s="42"/>
      <c r="N180" s="44"/>
    </row>
    <row r="181" spans="1:14" s="12" customFormat="1">
      <c r="A181" s="417"/>
      <c r="B181" s="417"/>
      <c r="C181" s="418"/>
      <c r="D181" s="394"/>
      <c r="E181" s="464"/>
      <c r="F181" s="396"/>
      <c r="G181" s="392" t="s">
        <v>27</v>
      </c>
      <c r="H181" s="392"/>
      <c r="I181" s="393"/>
      <c r="J181" s="33"/>
      <c r="K181" s="40"/>
      <c r="L181" s="41"/>
      <c r="M181" s="42"/>
      <c r="N181" s="44"/>
    </row>
    <row r="182" spans="1:14" s="12" customFormat="1" ht="15" customHeight="1">
      <c r="A182" s="417"/>
      <c r="B182" s="417"/>
      <c r="C182" s="418"/>
      <c r="D182" s="394" t="s">
        <v>28</v>
      </c>
      <c r="E182" s="464"/>
      <c r="F182" s="396"/>
      <c r="G182" s="392" t="s">
        <v>29</v>
      </c>
      <c r="H182" s="392"/>
      <c r="I182" s="393"/>
      <c r="J182" s="33"/>
      <c r="K182" s="40"/>
      <c r="L182" s="41"/>
      <c r="M182" s="42"/>
      <c r="N182" s="44"/>
    </row>
    <row r="183" spans="1:14" s="12" customFormat="1" ht="15" customHeight="1">
      <c r="A183" s="417"/>
      <c r="B183" s="417"/>
      <c r="C183" s="418"/>
      <c r="D183" s="394" t="s">
        <v>30</v>
      </c>
      <c r="E183" s="463"/>
      <c r="F183" s="396"/>
      <c r="G183" s="392" t="s">
        <v>30</v>
      </c>
      <c r="H183" s="392"/>
      <c r="I183" s="393"/>
      <c r="J183" s="33">
        <f>J188</f>
        <v>1133.2</v>
      </c>
      <c r="K183" s="40">
        <f>K188</f>
        <v>11500</v>
      </c>
      <c r="L183" s="41">
        <f>L188</f>
        <v>0</v>
      </c>
      <c r="M183" s="42"/>
      <c r="N183" s="44"/>
    </row>
    <row r="184" spans="1:14" s="12" customFormat="1" ht="15.75" customHeight="1">
      <c r="A184" s="417"/>
      <c r="B184" s="417"/>
      <c r="C184" s="418"/>
      <c r="D184" s="394"/>
      <c r="E184" s="463"/>
      <c r="F184" s="396"/>
      <c r="G184" s="392" t="s">
        <v>31</v>
      </c>
      <c r="H184" s="392"/>
      <c r="I184" s="393"/>
      <c r="J184" s="33"/>
      <c r="K184" s="40"/>
      <c r="L184" s="41"/>
      <c r="M184" s="42"/>
      <c r="N184" s="47"/>
    </row>
    <row r="185" spans="1:14" s="12" customFormat="1" ht="15" customHeight="1">
      <c r="A185" s="414" t="s">
        <v>98</v>
      </c>
      <c r="B185" s="414"/>
      <c r="C185" s="401" t="s">
        <v>179</v>
      </c>
      <c r="D185" s="394" t="s">
        <v>24</v>
      </c>
      <c r="E185" s="454"/>
      <c r="F185" s="391"/>
      <c r="G185" s="392" t="s">
        <v>26</v>
      </c>
      <c r="H185" s="392"/>
      <c r="I185" s="393"/>
      <c r="J185" s="33">
        <f>J188</f>
        <v>1133.2</v>
      </c>
      <c r="K185" s="40">
        <f>K188</f>
        <v>11500</v>
      </c>
      <c r="L185" s="41">
        <f>L188</f>
        <v>0</v>
      </c>
      <c r="M185" s="42"/>
      <c r="N185" s="47"/>
    </row>
    <row r="186" spans="1:14" s="12" customFormat="1">
      <c r="A186" s="414"/>
      <c r="B186" s="414"/>
      <c r="C186" s="401"/>
      <c r="D186" s="394"/>
      <c r="E186" s="454"/>
      <c r="F186" s="391"/>
      <c r="G186" s="392" t="s">
        <v>27</v>
      </c>
      <c r="H186" s="392"/>
      <c r="I186" s="393"/>
      <c r="J186" s="33"/>
      <c r="K186" s="40"/>
      <c r="L186" s="41"/>
      <c r="M186" s="42"/>
      <c r="N186" s="47"/>
    </row>
    <row r="187" spans="1:14" s="12" customFormat="1" ht="15" customHeight="1">
      <c r="A187" s="414"/>
      <c r="B187" s="414"/>
      <c r="C187" s="401"/>
      <c r="D187" s="394" t="s">
        <v>28</v>
      </c>
      <c r="E187" s="454"/>
      <c r="F187" s="391"/>
      <c r="G187" s="392" t="s">
        <v>29</v>
      </c>
      <c r="H187" s="392"/>
      <c r="I187" s="393"/>
      <c r="J187" s="33"/>
      <c r="K187" s="40"/>
      <c r="L187" s="41"/>
      <c r="M187" s="42"/>
      <c r="N187" s="43"/>
    </row>
    <row r="188" spans="1:14" s="87" customFormat="1" ht="15" customHeight="1">
      <c r="A188" s="414"/>
      <c r="B188" s="414"/>
      <c r="C188" s="401"/>
      <c r="D188" s="394" t="s">
        <v>30</v>
      </c>
      <c r="E188" s="454"/>
      <c r="F188" s="396"/>
      <c r="G188" s="392" t="s">
        <v>30</v>
      </c>
      <c r="H188" s="392"/>
      <c r="I188" s="393"/>
      <c r="J188" s="33">
        <v>1133.2</v>
      </c>
      <c r="K188" s="40">
        <v>11500</v>
      </c>
      <c r="L188" s="41"/>
      <c r="M188" s="42"/>
      <c r="N188" s="43"/>
    </row>
    <row r="189" spans="1:14" s="87" customFormat="1">
      <c r="A189" s="414"/>
      <c r="B189" s="414"/>
      <c r="C189" s="401"/>
      <c r="D189" s="394"/>
      <c r="E189" s="454"/>
      <c r="F189" s="396"/>
      <c r="G189" s="392" t="s">
        <v>31</v>
      </c>
      <c r="H189" s="392"/>
      <c r="I189" s="393"/>
      <c r="J189" s="90"/>
      <c r="K189" s="91"/>
      <c r="L189" s="92"/>
      <c r="M189" s="93"/>
      <c r="N189" s="35"/>
    </row>
    <row r="190" spans="1:14" s="87" customFormat="1" ht="79.5" customHeight="1">
      <c r="A190" s="169" t="s">
        <v>212</v>
      </c>
      <c r="B190" s="169"/>
      <c r="C190" s="55" t="s">
        <v>179</v>
      </c>
      <c r="D190" s="55" t="s">
        <v>25</v>
      </c>
      <c r="E190" s="59" t="s">
        <v>25</v>
      </c>
      <c r="F190" s="55" t="s">
        <v>25</v>
      </c>
      <c r="G190" s="28" t="s">
        <v>25</v>
      </c>
      <c r="H190" s="28" t="s">
        <v>25</v>
      </c>
      <c r="I190" s="164" t="s">
        <v>25</v>
      </c>
      <c r="J190" s="94"/>
      <c r="K190" s="95"/>
      <c r="L190" s="96"/>
      <c r="M190" s="97"/>
      <c r="N190" s="35"/>
    </row>
    <row r="191" spans="1:14" s="87" customFormat="1" ht="15" customHeight="1">
      <c r="A191" s="417" t="s">
        <v>101</v>
      </c>
      <c r="B191" s="417"/>
      <c r="C191" s="418" t="s">
        <v>168</v>
      </c>
      <c r="D191" s="394" t="s">
        <v>24</v>
      </c>
      <c r="E191" s="461"/>
      <c r="F191" s="396"/>
      <c r="G191" s="392" t="s">
        <v>26</v>
      </c>
      <c r="H191" s="392"/>
      <c r="I191" s="393"/>
      <c r="J191" s="90">
        <f>J194</f>
        <v>0</v>
      </c>
      <c r="K191" s="91">
        <f>K194+K195</f>
        <v>300</v>
      </c>
      <c r="L191" s="92">
        <f>L194</f>
        <v>0</v>
      </c>
      <c r="M191" s="93"/>
      <c r="N191" s="35"/>
    </row>
    <row r="192" spans="1:14" s="87" customFormat="1">
      <c r="A192" s="417"/>
      <c r="B192" s="417"/>
      <c r="C192" s="418"/>
      <c r="D192" s="394"/>
      <c r="E192" s="461"/>
      <c r="F192" s="396"/>
      <c r="G192" s="392" t="s">
        <v>27</v>
      </c>
      <c r="H192" s="392"/>
      <c r="I192" s="393"/>
      <c r="J192" s="90"/>
      <c r="K192" s="91"/>
      <c r="L192" s="92"/>
      <c r="M192" s="93"/>
      <c r="N192" s="89"/>
    </row>
    <row r="193" spans="1:14" s="87" customFormat="1" ht="15" customHeight="1">
      <c r="A193" s="417"/>
      <c r="B193" s="417"/>
      <c r="C193" s="418"/>
      <c r="D193" s="394" t="s">
        <v>28</v>
      </c>
      <c r="E193" s="461"/>
      <c r="F193" s="396"/>
      <c r="G193" s="392" t="s">
        <v>29</v>
      </c>
      <c r="H193" s="392"/>
      <c r="I193" s="393"/>
      <c r="J193" s="90"/>
      <c r="K193" s="91"/>
      <c r="L193" s="92"/>
      <c r="M193" s="93"/>
      <c r="N193" s="89"/>
    </row>
    <row r="194" spans="1:14" s="87" customFormat="1" ht="15" customHeight="1">
      <c r="A194" s="417"/>
      <c r="B194" s="417"/>
      <c r="C194" s="418"/>
      <c r="D194" s="394" t="s">
        <v>30</v>
      </c>
      <c r="E194" s="462"/>
      <c r="F194" s="396"/>
      <c r="G194" s="392" t="s">
        <v>30</v>
      </c>
      <c r="H194" s="392"/>
      <c r="I194" s="393"/>
      <c r="J194" s="90">
        <f>J199</f>
        <v>0</v>
      </c>
      <c r="K194" s="91">
        <f t="shared" ref="K194:K195" si="7">K199</f>
        <v>300</v>
      </c>
      <c r="L194" s="92">
        <f>L199</f>
        <v>0</v>
      </c>
      <c r="M194" s="93"/>
      <c r="N194" s="89"/>
    </row>
    <row r="195" spans="1:14" s="87" customFormat="1" ht="15.75" customHeight="1">
      <c r="A195" s="417"/>
      <c r="B195" s="417"/>
      <c r="C195" s="418"/>
      <c r="D195" s="394"/>
      <c r="E195" s="462"/>
      <c r="F195" s="396"/>
      <c r="G195" s="392" t="s">
        <v>31</v>
      </c>
      <c r="H195" s="392"/>
      <c r="I195" s="393"/>
      <c r="J195" s="90"/>
      <c r="K195" s="91">
        <f t="shared" si="7"/>
        <v>0</v>
      </c>
      <c r="L195" s="92"/>
      <c r="M195" s="93"/>
      <c r="N195" s="89"/>
    </row>
    <row r="196" spans="1:14" s="87" customFormat="1" ht="15" customHeight="1">
      <c r="A196" s="414" t="s">
        <v>103</v>
      </c>
      <c r="B196" s="414"/>
      <c r="C196" s="401" t="s">
        <v>179</v>
      </c>
      <c r="D196" s="394" t="s">
        <v>24</v>
      </c>
      <c r="E196" s="454"/>
      <c r="F196" s="396"/>
      <c r="G196" s="392" t="s">
        <v>26</v>
      </c>
      <c r="H196" s="392"/>
      <c r="I196" s="393"/>
      <c r="J196" s="90">
        <f>J199</f>
        <v>0</v>
      </c>
      <c r="K196" s="91">
        <f>K199</f>
        <v>300</v>
      </c>
      <c r="L196" s="92">
        <f>L199</f>
        <v>0</v>
      </c>
      <c r="M196" s="93"/>
      <c r="N196" s="89"/>
    </row>
    <row r="197" spans="1:14" s="87" customFormat="1">
      <c r="A197" s="414"/>
      <c r="B197" s="414"/>
      <c r="C197" s="401"/>
      <c r="D197" s="394"/>
      <c r="E197" s="454"/>
      <c r="F197" s="396"/>
      <c r="G197" s="392" t="s">
        <v>27</v>
      </c>
      <c r="H197" s="392"/>
      <c r="I197" s="393"/>
      <c r="J197" s="90"/>
      <c r="K197" s="91"/>
      <c r="L197" s="92"/>
      <c r="M197" s="93"/>
      <c r="N197" s="29"/>
    </row>
    <row r="198" spans="1:14" s="87" customFormat="1" ht="15" customHeight="1">
      <c r="A198" s="414"/>
      <c r="B198" s="414"/>
      <c r="C198" s="401"/>
      <c r="D198" s="394" t="s">
        <v>28</v>
      </c>
      <c r="E198" s="454"/>
      <c r="F198" s="396"/>
      <c r="G198" s="392" t="s">
        <v>29</v>
      </c>
      <c r="H198" s="392"/>
      <c r="I198" s="393"/>
      <c r="J198" s="90"/>
      <c r="K198" s="91"/>
      <c r="L198" s="92"/>
      <c r="M198" s="93"/>
      <c r="N198" s="35"/>
    </row>
    <row r="199" spans="1:14" s="87" customFormat="1" ht="15" customHeight="1">
      <c r="A199" s="414"/>
      <c r="B199" s="414"/>
      <c r="C199" s="401"/>
      <c r="D199" s="394" t="s">
        <v>30</v>
      </c>
      <c r="E199" s="454"/>
      <c r="F199" s="396"/>
      <c r="G199" s="392" t="s">
        <v>30</v>
      </c>
      <c r="H199" s="392"/>
      <c r="I199" s="393"/>
      <c r="J199" s="90"/>
      <c r="K199" s="91">
        <v>300</v>
      </c>
      <c r="L199" s="92">
        <v>0</v>
      </c>
      <c r="M199" s="93"/>
      <c r="N199" s="35"/>
    </row>
    <row r="200" spans="1:14" s="87" customFormat="1" ht="14.25" customHeight="1">
      <c r="A200" s="414"/>
      <c r="B200" s="414"/>
      <c r="C200" s="401"/>
      <c r="D200" s="394"/>
      <c r="E200" s="454"/>
      <c r="F200" s="396"/>
      <c r="G200" s="392" t="s">
        <v>31</v>
      </c>
      <c r="H200" s="392"/>
      <c r="I200" s="393"/>
      <c r="J200" s="90"/>
      <c r="K200" s="91"/>
      <c r="L200" s="92"/>
      <c r="M200" s="93"/>
      <c r="N200" s="35"/>
    </row>
    <row r="201" spans="1:14" s="87" customFormat="1" ht="95.25" customHeight="1">
      <c r="A201" s="169" t="s">
        <v>213</v>
      </c>
      <c r="B201" s="169"/>
      <c r="C201" s="55" t="s">
        <v>179</v>
      </c>
      <c r="D201" s="55" t="s">
        <v>25</v>
      </c>
      <c r="E201" s="59" t="s">
        <v>25</v>
      </c>
      <c r="F201" s="55" t="s">
        <v>25</v>
      </c>
      <c r="G201" s="28" t="s">
        <v>25</v>
      </c>
      <c r="H201" s="28" t="s">
        <v>25</v>
      </c>
      <c r="I201" s="164" t="s">
        <v>25</v>
      </c>
      <c r="J201" s="94"/>
      <c r="K201" s="95"/>
      <c r="L201" s="96"/>
      <c r="M201" s="97"/>
      <c r="N201" s="35"/>
    </row>
    <row r="202" spans="1:14" s="87" customFormat="1" ht="15" customHeight="1">
      <c r="A202" s="417" t="s">
        <v>106</v>
      </c>
      <c r="B202" s="417"/>
      <c r="C202" s="418" t="s">
        <v>177</v>
      </c>
      <c r="D202" s="394" t="s">
        <v>24</v>
      </c>
      <c r="E202" s="458"/>
      <c r="F202" s="391"/>
      <c r="G202" s="392" t="s">
        <v>26</v>
      </c>
      <c r="H202" s="392"/>
      <c r="I202" s="393"/>
      <c r="J202" s="90">
        <f>J205</f>
        <v>1675.5</v>
      </c>
      <c r="K202" s="91">
        <f>K205</f>
        <v>12700</v>
      </c>
      <c r="L202" s="92">
        <f>L205</f>
        <v>0</v>
      </c>
      <c r="M202" s="93"/>
      <c r="N202" s="35"/>
    </row>
    <row r="203" spans="1:14" s="87" customFormat="1">
      <c r="A203" s="417"/>
      <c r="B203" s="417"/>
      <c r="C203" s="418"/>
      <c r="D203" s="394"/>
      <c r="E203" s="458"/>
      <c r="F203" s="391"/>
      <c r="G203" s="392" t="s">
        <v>27</v>
      </c>
      <c r="H203" s="392"/>
      <c r="I203" s="393"/>
      <c r="J203" s="90"/>
      <c r="K203" s="91"/>
      <c r="L203" s="92"/>
      <c r="M203" s="93"/>
      <c r="N203" s="35"/>
    </row>
    <row r="204" spans="1:14" s="87" customFormat="1" ht="15" customHeight="1">
      <c r="A204" s="417"/>
      <c r="B204" s="417"/>
      <c r="C204" s="418"/>
      <c r="D204" s="394" t="s">
        <v>28</v>
      </c>
      <c r="E204" s="458"/>
      <c r="F204" s="391"/>
      <c r="G204" s="392" t="s">
        <v>29</v>
      </c>
      <c r="H204" s="392"/>
      <c r="I204" s="393"/>
      <c r="J204" s="90"/>
      <c r="K204" s="91"/>
      <c r="L204" s="92"/>
      <c r="M204" s="93"/>
      <c r="N204" s="35"/>
    </row>
    <row r="205" spans="1:14" s="87" customFormat="1" ht="15" customHeight="1">
      <c r="A205" s="417"/>
      <c r="B205" s="417"/>
      <c r="C205" s="418"/>
      <c r="D205" s="394" t="s">
        <v>30</v>
      </c>
      <c r="E205" s="458"/>
      <c r="F205" s="396"/>
      <c r="G205" s="392" t="s">
        <v>30</v>
      </c>
      <c r="H205" s="392"/>
      <c r="I205" s="393"/>
      <c r="J205" s="90">
        <f>J210</f>
        <v>1675.5</v>
      </c>
      <c r="K205" s="91">
        <f>K210</f>
        <v>12700</v>
      </c>
      <c r="L205" s="92">
        <f>L210</f>
        <v>0</v>
      </c>
      <c r="M205" s="93"/>
      <c r="N205" s="35"/>
    </row>
    <row r="206" spans="1:14" s="87" customFormat="1" ht="15.75" customHeight="1">
      <c r="A206" s="417"/>
      <c r="B206" s="417"/>
      <c r="C206" s="418"/>
      <c r="D206" s="394"/>
      <c r="E206" s="458"/>
      <c r="F206" s="396"/>
      <c r="G206" s="392" t="s">
        <v>31</v>
      </c>
      <c r="H206" s="392"/>
      <c r="I206" s="393"/>
      <c r="J206" s="90"/>
      <c r="K206" s="91"/>
      <c r="L206" s="92"/>
      <c r="M206" s="93"/>
      <c r="N206" s="35"/>
    </row>
    <row r="207" spans="1:14" s="87" customFormat="1" ht="15" customHeight="1">
      <c r="A207" s="414" t="s">
        <v>109</v>
      </c>
      <c r="B207" s="414"/>
      <c r="C207" s="401" t="s">
        <v>179</v>
      </c>
      <c r="D207" s="394" t="s">
        <v>24</v>
      </c>
      <c r="E207" s="454"/>
      <c r="F207" s="396"/>
      <c r="G207" s="392" t="s">
        <v>26</v>
      </c>
      <c r="H207" s="392"/>
      <c r="I207" s="393"/>
      <c r="J207" s="90">
        <f>J210</f>
        <v>1675.5</v>
      </c>
      <c r="K207" s="91">
        <f>K210</f>
        <v>12700</v>
      </c>
      <c r="L207" s="92">
        <f>L210</f>
        <v>0</v>
      </c>
      <c r="M207" s="93"/>
      <c r="N207" s="35"/>
    </row>
    <row r="208" spans="1:14" s="87" customFormat="1">
      <c r="A208" s="414"/>
      <c r="B208" s="414"/>
      <c r="C208" s="401"/>
      <c r="D208" s="394"/>
      <c r="E208" s="454"/>
      <c r="F208" s="396"/>
      <c r="G208" s="392" t="s">
        <v>27</v>
      </c>
      <c r="H208" s="392"/>
      <c r="I208" s="393"/>
      <c r="J208" s="90"/>
      <c r="K208" s="91"/>
      <c r="L208" s="92"/>
      <c r="M208" s="93"/>
      <c r="N208" s="89"/>
    </row>
    <row r="209" spans="1:14" s="87" customFormat="1" ht="15" customHeight="1">
      <c r="A209" s="414"/>
      <c r="B209" s="414"/>
      <c r="C209" s="401"/>
      <c r="D209" s="394" t="s">
        <v>28</v>
      </c>
      <c r="E209" s="454"/>
      <c r="F209" s="396"/>
      <c r="G209" s="392" t="s">
        <v>29</v>
      </c>
      <c r="H209" s="392"/>
      <c r="I209" s="393"/>
      <c r="J209" s="90"/>
      <c r="K209" s="91"/>
      <c r="L209" s="92"/>
      <c r="M209" s="93"/>
      <c r="N209" s="89"/>
    </row>
    <row r="210" spans="1:14" s="87" customFormat="1" ht="15" customHeight="1">
      <c r="A210" s="414"/>
      <c r="B210" s="414"/>
      <c r="C210" s="401"/>
      <c r="D210" s="394" t="s">
        <v>30</v>
      </c>
      <c r="E210" s="454"/>
      <c r="F210" s="396"/>
      <c r="G210" s="392" t="s">
        <v>30</v>
      </c>
      <c r="H210" s="392"/>
      <c r="I210" s="393"/>
      <c r="J210" s="90">
        <v>1675.5</v>
      </c>
      <c r="K210" s="91">
        <v>12700</v>
      </c>
      <c r="L210" s="92">
        <v>0</v>
      </c>
      <c r="M210" s="93"/>
      <c r="N210" s="89"/>
    </row>
    <row r="211" spans="1:14" s="87" customFormat="1">
      <c r="A211" s="414"/>
      <c r="B211" s="414"/>
      <c r="C211" s="401"/>
      <c r="D211" s="394"/>
      <c r="E211" s="454"/>
      <c r="F211" s="396"/>
      <c r="G211" s="392" t="s">
        <v>31</v>
      </c>
      <c r="H211" s="392"/>
      <c r="I211" s="393"/>
      <c r="J211" s="90"/>
      <c r="K211" s="91"/>
      <c r="L211" s="92"/>
      <c r="M211" s="93"/>
      <c r="N211" s="89"/>
    </row>
    <row r="212" spans="1:14" s="87" customFormat="1" ht="61.5" customHeight="1">
      <c r="A212" s="169" t="s">
        <v>215</v>
      </c>
      <c r="B212" s="169"/>
      <c r="C212" s="55" t="s">
        <v>179</v>
      </c>
      <c r="D212" s="55" t="s">
        <v>25</v>
      </c>
      <c r="E212" s="59" t="s">
        <v>25</v>
      </c>
      <c r="F212" s="55" t="s">
        <v>25</v>
      </c>
      <c r="G212" s="28" t="s">
        <v>25</v>
      </c>
      <c r="H212" s="28" t="s">
        <v>25</v>
      </c>
      <c r="I212" s="164" t="s">
        <v>25</v>
      </c>
      <c r="J212" s="94"/>
      <c r="K212" s="95"/>
      <c r="L212" s="96"/>
      <c r="M212" s="97"/>
      <c r="N212" s="89"/>
    </row>
    <row r="213" spans="1:14" s="87" customFormat="1" ht="15" customHeight="1">
      <c r="A213" s="417" t="s">
        <v>113</v>
      </c>
      <c r="B213" s="417"/>
      <c r="C213" s="427" t="s">
        <v>216</v>
      </c>
      <c r="D213" s="401" t="s">
        <v>25</v>
      </c>
      <c r="E213" s="402" t="s">
        <v>25</v>
      </c>
      <c r="F213" s="401" t="s">
        <v>25</v>
      </c>
      <c r="G213" s="401" t="s">
        <v>25</v>
      </c>
      <c r="H213" s="401" t="s">
        <v>25</v>
      </c>
      <c r="I213" s="401" t="s">
        <v>25</v>
      </c>
      <c r="J213" s="90"/>
      <c r="K213" s="91"/>
      <c r="L213" s="92"/>
      <c r="M213" s="93"/>
      <c r="N213" s="29"/>
    </row>
    <row r="214" spans="1:14" s="87" customFormat="1">
      <c r="A214" s="417"/>
      <c r="B214" s="417"/>
      <c r="C214" s="427"/>
      <c r="D214" s="401"/>
      <c r="E214" s="402"/>
      <c r="F214" s="401"/>
      <c r="G214" s="401"/>
      <c r="H214" s="401"/>
      <c r="I214" s="401"/>
      <c r="J214" s="90"/>
      <c r="K214" s="91"/>
      <c r="L214" s="92"/>
      <c r="M214" s="93"/>
      <c r="N214" s="35"/>
    </row>
    <row r="215" spans="1:14" s="87" customFormat="1">
      <c r="A215" s="417"/>
      <c r="B215" s="417"/>
      <c r="C215" s="427"/>
      <c r="D215" s="401" t="s">
        <v>28</v>
      </c>
      <c r="E215" s="402" t="s">
        <v>28</v>
      </c>
      <c r="F215" s="401" t="s">
        <v>28</v>
      </c>
      <c r="G215" s="401" t="s">
        <v>28</v>
      </c>
      <c r="H215" s="401" t="s">
        <v>28</v>
      </c>
      <c r="I215" s="401" t="s">
        <v>28</v>
      </c>
      <c r="J215" s="90"/>
      <c r="K215" s="91"/>
      <c r="L215" s="92"/>
      <c r="M215" s="93"/>
      <c r="N215" s="35"/>
    </row>
    <row r="216" spans="1:14" s="87" customFormat="1">
      <c r="A216" s="417"/>
      <c r="B216" s="417"/>
      <c r="C216" s="427"/>
      <c r="D216" s="401" t="s">
        <v>30</v>
      </c>
      <c r="E216" s="402" t="s">
        <v>30</v>
      </c>
      <c r="F216" s="401" t="s">
        <v>30</v>
      </c>
      <c r="G216" s="401" t="s">
        <v>30</v>
      </c>
      <c r="H216" s="401" t="s">
        <v>30</v>
      </c>
      <c r="I216" s="401" t="s">
        <v>30</v>
      </c>
      <c r="J216" s="90"/>
      <c r="K216" s="91"/>
      <c r="L216" s="92"/>
      <c r="M216" s="93"/>
      <c r="N216" s="35"/>
    </row>
    <row r="217" spans="1:14" s="87" customFormat="1" ht="15.75" customHeight="1">
      <c r="A217" s="417"/>
      <c r="B217" s="417"/>
      <c r="C217" s="427"/>
      <c r="D217" s="401"/>
      <c r="E217" s="402"/>
      <c r="F217" s="401"/>
      <c r="G217" s="401"/>
      <c r="H217" s="401"/>
      <c r="I217" s="401"/>
      <c r="J217" s="90"/>
      <c r="K217" s="91"/>
      <c r="L217" s="92"/>
      <c r="M217" s="93"/>
      <c r="N217" s="35"/>
    </row>
    <row r="218" spans="1:14" s="87" customFormat="1" ht="15" customHeight="1">
      <c r="A218" s="414" t="s">
        <v>115</v>
      </c>
      <c r="B218" s="414"/>
      <c r="C218" s="401" t="s">
        <v>217</v>
      </c>
      <c r="D218" s="401" t="s">
        <v>25</v>
      </c>
      <c r="E218" s="402" t="s">
        <v>25</v>
      </c>
      <c r="F218" s="401" t="s">
        <v>25</v>
      </c>
      <c r="G218" s="401" t="s">
        <v>25</v>
      </c>
      <c r="H218" s="401" t="s">
        <v>25</v>
      </c>
      <c r="I218" s="401" t="s">
        <v>25</v>
      </c>
      <c r="J218" s="90"/>
      <c r="K218" s="91"/>
      <c r="L218" s="92"/>
      <c r="M218" s="93"/>
      <c r="N218" s="35"/>
    </row>
    <row r="219" spans="1:14" s="87" customFormat="1">
      <c r="A219" s="414"/>
      <c r="B219" s="414"/>
      <c r="C219" s="401"/>
      <c r="D219" s="401"/>
      <c r="E219" s="402"/>
      <c r="F219" s="401"/>
      <c r="G219" s="401"/>
      <c r="H219" s="401"/>
      <c r="I219" s="401"/>
      <c r="J219" s="90"/>
      <c r="K219" s="91"/>
      <c r="L219" s="92"/>
      <c r="M219" s="93"/>
      <c r="N219" s="89"/>
    </row>
    <row r="220" spans="1:14" s="87" customFormat="1">
      <c r="A220" s="414"/>
      <c r="B220" s="414"/>
      <c r="C220" s="401"/>
      <c r="D220" s="401" t="s">
        <v>28</v>
      </c>
      <c r="E220" s="402" t="s">
        <v>28</v>
      </c>
      <c r="F220" s="401" t="s">
        <v>28</v>
      </c>
      <c r="G220" s="401" t="s">
        <v>28</v>
      </c>
      <c r="H220" s="401" t="s">
        <v>28</v>
      </c>
      <c r="I220" s="401" t="s">
        <v>28</v>
      </c>
      <c r="J220" s="90"/>
      <c r="K220" s="91"/>
      <c r="L220" s="92"/>
      <c r="M220" s="93"/>
      <c r="N220" s="89"/>
    </row>
    <row r="221" spans="1:14" s="87" customFormat="1">
      <c r="A221" s="414"/>
      <c r="B221" s="414"/>
      <c r="C221" s="401"/>
      <c r="D221" s="401" t="s">
        <v>30</v>
      </c>
      <c r="E221" s="402" t="s">
        <v>30</v>
      </c>
      <c r="F221" s="401" t="s">
        <v>30</v>
      </c>
      <c r="G221" s="401" t="s">
        <v>30</v>
      </c>
      <c r="H221" s="401" t="s">
        <v>30</v>
      </c>
      <c r="I221" s="401" t="s">
        <v>30</v>
      </c>
      <c r="J221" s="90"/>
      <c r="K221" s="91"/>
      <c r="L221" s="92"/>
      <c r="M221" s="93"/>
      <c r="N221" s="89"/>
    </row>
    <row r="222" spans="1:14" s="87" customFormat="1">
      <c r="A222" s="414"/>
      <c r="B222" s="414"/>
      <c r="C222" s="401"/>
      <c r="D222" s="401"/>
      <c r="E222" s="402"/>
      <c r="F222" s="401"/>
      <c r="G222" s="401"/>
      <c r="H222" s="401"/>
      <c r="I222" s="401"/>
      <c r="J222" s="90"/>
      <c r="K222" s="91"/>
      <c r="L222" s="92"/>
      <c r="M222" s="93"/>
      <c r="N222" s="89"/>
    </row>
    <row r="223" spans="1:14" s="87" customFormat="1" ht="61.5" customHeight="1">
      <c r="A223" s="169" t="s">
        <v>218</v>
      </c>
      <c r="B223" s="169"/>
      <c r="C223" s="55" t="s">
        <v>217</v>
      </c>
      <c r="D223" s="55" t="s">
        <v>25</v>
      </c>
      <c r="E223" s="59" t="s">
        <v>25</v>
      </c>
      <c r="F223" s="55" t="s">
        <v>25</v>
      </c>
      <c r="G223" s="28" t="s">
        <v>25</v>
      </c>
      <c r="H223" s="28" t="s">
        <v>25</v>
      </c>
      <c r="I223" s="164" t="s">
        <v>25</v>
      </c>
      <c r="J223" s="94"/>
      <c r="K223" s="95"/>
      <c r="L223" s="96"/>
      <c r="M223" s="97"/>
      <c r="N223" s="89"/>
    </row>
    <row r="224" spans="1:14" s="87" customFormat="1" ht="15" customHeight="1">
      <c r="A224" s="417" t="s">
        <v>118</v>
      </c>
      <c r="B224" s="417"/>
      <c r="C224" s="418" t="s">
        <v>219</v>
      </c>
      <c r="D224" s="401" t="s">
        <v>25</v>
      </c>
      <c r="E224" s="402" t="s">
        <v>25</v>
      </c>
      <c r="F224" s="401" t="s">
        <v>25</v>
      </c>
      <c r="G224" s="401" t="s">
        <v>25</v>
      </c>
      <c r="H224" s="401" t="s">
        <v>25</v>
      </c>
      <c r="I224" s="401" t="s">
        <v>25</v>
      </c>
      <c r="J224" s="90"/>
      <c r="K224" s="91"/>
      <c r="L224" s="92"/>
      <c r="M224" s="93"/>
      <c r="N224" s="35"/>
    </row>
    <row r="225" spans="1:16" s="87" customFormat="1">
      <c r="A225" s="417"/>
      <c r="B225" s="417"/>
      <c r="C225" s="418"/>
      <c r="D225" s="401"/>
      <c r="E225" s="402"/>
      <c r="F225" s="401"/>
      <c r="G225" s="401"/>
      <c r="H225" s="401"/>
      <c r="I225" s="401"/>
      <c r="J225" s="90"/>
      <c r="K225" s="91"/>
      <c r="L225" s="92"/>
      <c r="M225" s="93"/>
      <c r="N225" s="35"/>
    </row>
    <row r="226" spans="1:16" s="87" customFormat="1">
      <c r="A226" s="417"/>
      <c r="B226" s="417"/>
      <c r="C226" s="418"/>
      <c r="D226" s="401" t="s">
        <v>28</v>
      </c>
      <c r="E226" s="402" t="s">
        <v>28</v>
      </c>
      <c r="F226" s="401" t="s">
        <v>28</v>
      </c>
      <c r="G226" s="401" t="s">
        <v>28</v>
      </c>
      <c r="H226" s="401" t="s">
        <v>28</v>
      </c>
      <c r="I226" s="401" t="s">
        <v>28</v>
      </c>
      <c r="J226" s="90"/>
      <c r="K226" s="91"/>
      <c r="L226" s="92"/>
      <c r="M226" s="93"/>
      <c r="N226" s="35"/>
    </row>
    <row r="227" spans="1:16" s="87" customFormat="1">
      <c r="A227" s="417"/>
      <c r="B227" s="417"/>
      <c r="C227" s="418"/>
      <c r="D227" s="401" t="s">
        <v>30</v>
      </c>
      <c r="E227" s="402" t="s">
        <v>30</v>
      </c>
      <c r="F227" s="401" t="s">
        <v>30</v>
      </c>
      <c r="G227" s="401" t="s">
        <v>30</v>
      </c>
      <c r="H227" s="401" t="s">
        <v>30</v>
      </c>
      <c r="I227" s="401" t="s">
        <v>30</v>
      </c>
      <c r="J227" s="90"/>
      <c r="K227" s="91"/>
      <c r="L227" s="92"/>
      <c r="M227" s="93"/>
      <c r="N227" s="35"/>
    </row>
    <row r="228" spans="1:16" s="87" customFormat="1" ht="15.75" customHeight="1">
      <c r="A228" s="417"/>
      <c r="B228" s="417"/>
      <c r="C228" s="418"/>
      <c r="D228" s="401"/>
      <c r="E228" s="402"/>
      <c r="F228" s="401"/>
      <c r="G228" s="401"/>
      <c r="H228" s="401"/>
      <c r="I228" s="401"/>
      <c r="J228" s="90"/>
      <c r="K228" s="91"/>
      <c r="L228" s="92"/>
      <c r="M228" s="93"/>
      <c r="N228" s="89"/>
    </row>
    <row r="229" spans="1:16" s="87" customFormat="1" ht="15" customHeight="1">
      <c r="A229" s="414" t="s">
        <v>119</v>
      </c>
      <c r="B229" s="414"/>
      <c r="C229" s="401" t="s">
        <v>220</v>
      </c>
      <c r="D229" s="401" t="s">
        <v>25</v>
      </c>
      <c r="E229" s="402" t="s">
        <v>25</v>
      </c>
      <c r="F229" s="401" t="s">
        <v>25</v>
      </c>
      <c r="G229" s="401" t="s">
        <v>25</v>
      </c>
      <c r="H229" s="401" t="s">
        <v>25</v>
      </c>
      <c r="I229" s="401" t="s">
        <v>25</v>
      </c>
      <c r="J229" s="90"/>
      <c r="K229" s="91"/>
      <c r="L229" s="92"/>
      <c r="M229" s="93"/>
      <c r="N229" s="89"/>
    </row>
    <row r="230" spans="1:16" s="87" customFormat="1">
      <c r="A230" s="414"/>
      <c r="B230" s="414"/>
      <c r="C230" s="401"/>
      <c r="D230" s="401"/>
      <c r="E230" s="402"/>
      <c r="F230" s="401"/>
      <c r="G230" s="401"/>
      <c r="H230" s="401"/>
      <c r="I230" s="401"/>
      <c r="J230" s="90"/>
      <c r="K230" s="91"/>
      <c r="L230" s="92"/>
      <c r="M230" s="93"/>
      <c r="N230" s="89"/>
    </row>
    <row r="231" spans="1:16" s="87" customFormat="1">
      <c r="A231" s="414"/>
      <c r="B231" s="414"/>
      <c r="C231" s="401"/>
      <c r="D231" s="401" t="s">
        <v>28</v>
      </c>
      <c r="E231" s="402" t="s">
        <v>28</v>
      </c>
      <c r="F231" s="401" t="s">
        <v>28</v>
      </c>
      <c r="G231" s="401" t="s">
        <v>28</v>
      </c>
      <c r="H231" s="401" t="s">
        <v>28</v>
      </c>
      <c r="I231" s="401" t="s">
        <v>28</v>
      </c>
      <c r="J231" s="90"/>
      <c r="K231" s="91"/>
      <c r="L231" s="92"/>
      <c r="M231" s="93"/>
      <c r="N231" s="89"/>
    </row>
    <row r="232" spans="1:16" s="87" customFormat="1">
      <c r="A232" s="414"/>
      <c r="B232" s="414"/>
      <c r="C232" s="401"/>
      <c r="D232" s="401" t="s">
        <v>30</v>
      </c>
      <c r="E232" s="402" t="s">
        <v>30</v>
      </c>
      <c r="F232" s="401" t="s">
        <v>30</v>
      </c>
      <c r="G232" s="401" t="s">
        <v>30</v>
      </c>
      <c r="H232" s="401" t="s">
        <v>30</v>
      </c>
      <c r="I232" s="401" t="s">
        <v>30</v>
      </c>
      <c r="J232" s="90"/>
      <c r="K232" s="91"/>
      <c r="L232" s="92"/>
      <c r="M232" s="93"/>
      <c r="N232" s="89"/>
    </row>
    <row r="233" spans="1:16" s="87" customFormat="1">
      <c r="A233" s="414"/>
      <c r="B233" s="414"/>
      <c r="C233" s="401"/>
      <c r="D233" s="401"/>
      <c r="E233" s="402"/>
      <c r="F233" s="401"/>
      <c r="G233" s="401"/>
      <c r="H233" s="401"/>
      <c r="I233" s="401"/>
      <c r="J233" s="90"/>
      <c r="K233" s="91"/>
      <c r="L233" s="92"/>
      <c r="M233" s="93"/>
      <c r="N233" s="29"/>
    </row>
    <row r="234" spans="1:16" s="99" customFormat="1" ht="79.5" customHeight="1">
      <c r="A234" s="169" t="s">
        <v>221</v>
      </c>
      <c r="B234" s="169"/>
      <c r="C234" s="55" t="s">
        <v>222</v>
      </c>
      <c r="D234" s="55" t="s">
        <v>25</v>
      </c>
      <c r="E234" s="59" t="s">
        <v>25</v>
      </c>
      <c r="F234" s="55" t="s">
        <v>25</v>
      </c>
      <c r="G234" s="28" t="s">
        <v>25</v>
      </c>
      <c r="H234" s="28" t="s">
        <v>25</v>
      </c>
      <c r="I234" s="164" t="s">
        <v>25</v>
      </c>
      <c r="J234" s="94"/>
      <c r="K234" s="95"/>
      <c r="L234" s="96"/>
      <c r="M234" s="97"/>
      <c r="N234" s="29"/>
      <c r="O234" s="199"/>
    </row>
    <row r="235" spans="1:16" s="99" customFormat="1" ht="15" customHeight="1">
      <c r="A235" s="410" t="s">
        <v>122</v>
      </c>
      <c r="B235" s="410"/>
      <c r="C235" s="411" t="s">
        <v>223</v>
      </c>
      <c r="D235" s="404" t="s">
        <v>24</v>
      </c>
      <c r="E235" s="460"/>
      <c r="F235" s="406"/>
      <c r="G235" s="407" t="s">
        <v>26</v>
      </c>
      <c r="H235" s="407"/>
      <c r="I235" s="403"/>
      <c r="J235" s="90">
        <f>SUM(J236:J239)</f>
        <v>21710.3</v>
      </c>
      <c r="K235" s="90">
        <f>K236+K237+K238+K239</f>
        <v>244726.9</v>
      </c>
      <c r="L235" s="90">
        <f>L238+L237</f>
        <v>0</v>
      </c>
      <c r="M235" s="117">
        <f>M237+M238</f>
        <v>0</v>
      </c>
      <c r="N235" s="157"/>
    </row>
    <row r="236" spans="1:16" s="99" customFormat="1">
      <c r="A236" s="410"/>
      <c r="B236" s="410"/>
      <c r="C236" s="411"/>
      <c r="D236" s="404"/>
      <c r="E236" s="460"/>
      <c r="F236" s="406"/>
      <c r="G236" s="407" t="s">
        <v>27</v>
      </c>
      <c r="H236" s="407"/>
      <c r="I236" s="403"/>
      <c r="J236" s="90"/>
      <c r="K236" s="90"/>
      <c r="L236" s="90"/>
      <c r="M236" s="117"/>
      <c r="N236" s="157"/>
    </row>
    <row r="237" spans="1:16" s="99" customFormat="1" ht="15" customHeight="1">
      <c r="A237" s="410"/>
      <c r="B237" s="410"/>
      <c r="C237" s="411"/>
      <c r="D237" s="152" t="s">
        <v>28</v>
      </c>
      <c r="E237" s="225"/>
      <c r="F237" s="154"/>
      <c r="G237" s="155" t="s">
        <v>29</v>
      </c>
      <c r="H237" s="155"/>
      <c r="I237" s="156"/>
      <c r="J237" s="90"/>
      <c r="K237" s="90">
        <f>K242</f>
        <v>69182</v>
      </c>
      <c r="L237" s="90">
        <f>L242+L272</f>
        <v>0</v>
      </c>
      <c r="M237" s="117">
        <f t="shared" ref="M237:M238" si="8">M272</f>
        <v>0</v>
      </c>
      <c r="N237" s="157"/>
      <c r="P237" s="201"/>
    </row>
    <row r="238" spans="1:16" s="99" customFormat="1" ht="15" customHeight="1">
      <c r="A238" s="410"/>
      <c r="B238" s="410"/>
      <c r="C238" s="411"/>
      <c r="D238" s="404" t="s">
        <v>30</v>
      </c>
      <c r="E238" s="460"/>
      <c r="F238" s="406"/>
      <c r="G238" s="407" t="s">
        <v>30</v>
      </c>
      <c r="H238" s="407"/>
      <c r="I238" s="403"/>
      <c r="J238" s="90">
        <f>J273+J243</f>
        <v>21710.3</v>
      </c>
      <c r="K238" s="90">
        <f>K273+K243</f>
        <v>175544.9</v>
      </c>
      <c r="L238" s="90">
        <f>L273+L243+L273</f>
        <v>0</v>
      </c>
      <c r="M238" s="117">
        <f t="shared" si="8"/>
        <v>0</v>
      </c>
      <c r="N238" s="157"/>
    </row>
    <row r="239" spans="1:16" s="87" customFormat="1" ht="12" customHeight="1">
      <c r="A239" s="410"/>
      <c r="B239" s="410"/>
      <c r="C239" s="411"/>
      <c r="D239" s="404"/>
      <c r="E239" s="460"/>
      <c r="F239" s="406"/>
      <c r="G239" s="407" t="s">
        <v>31</v>
      </c>
      <c r="H239" s="407"/>
      <c r="I239" s="403"/>
      <c r="J239" s="90"/>
      <c r="K239" s="90"/>
      <c r="L239" s="90"/>
      <c r="M239" s="117"/>
      <c r="N239" s="157"/>
    </row>
    <row r="240" spans="1:16" s="87" customFormat="1" ht="28.5" customHeight="1">
      <c r="A240" s="425" t="s">
        <v>224</v>
      </c>
      <c r="B240" s="425"/>
      <c r="C240" s="418" t="s">
        <v>168</v>
      </c>
      <c r="D240" s="394" t="s">
        <v>24</v>
      </c>
      <c r="E240" s="458"/>
      <c r="F240" s="396"/>
      <c r="G240" s="392" t="s">
        <v>26</v>
      </c>
      <c r="H240" s="392"/>
      <c r="I240" s="393"/>
      <c r="J240" s="90">
        <f>J243</f>
        <v>21710.3</v>
      </c>
      <c r="K240" s="91">
        <f>K241+K242+K243+K244</f>
        <v>204726.9</v>
      </c>
      <c r="L240" s="92">
        <f>SUM(L241:L244)</f>
        <v>0</v>
      </c>
      <c r="M240" s="93"/>
      <c r="N240" s="89"/>
    </row>
    <row r="241" spans="1:14" s="87" customFormat="1" ht="17.25" customHeight="1">
      <c r="A241" s="425"/>
      <c r="B241" s="425"/>
      <c r="C241" s="418"/>
      <c r="D241" s="394"/>
      <c r="E241" s="458"/>
      <c r="F241" s="396"/>
      <c r="G241" s="392" t="s">
        <v>27</v>
      </c>
      <c r="H241" s="392"/>
      <c r="I241" s="393"/>
      <c r="J241" s="203">
        <f t="shared" ref="J241:J244" si="9">J246+J253+J260</f>
        <v>0</v>
      </c>
      <c r="K241" s="204">
        <f t="shared" ref="K241:K244" si="10">K246+K253+K260</f>
        <v>0</v>
      </c>
      <c r="L241" s="205">
        <f t="shared" ref="L241:L244" si="11">L246+L253+L260</f>
        <v>0</v>
      </c>
      <c r="M241" s="93"/>
      <c r="N241" s="29"/>
    </row>
    <row r="242" spans="1:14" s="87" customFormat="1" ht="30.75" customHeight="1">
      <c r="A242" s="425"/>
      <c r="B242" s="425"/>
      <c r="C242" s="418"/>
      <c r="D242" s="158" t="s">
        <v>28</v>
      </c>
      <c r="E242" s="223"/>
      <c r="F242" s="161"/>
      <c r="G242" s="159" t="s">
        <v>29</v>
      </c>
      <c r="H242" s="159"/>
      <c r="I242" s="160"/>
      <c r="J242" s="203">
        <f t="shared" si="9"/>
        <v>0</v>
      </c>
      <c r="K242" s="204">
        <f t="shared" si="10"/>
        <v>69182</v>
      </c>
      <c r="L242" s="205">
        <f t="shared" si="11"/>
        <v>0</v>
      </c>
      <c r="M242" s="93"/>
      <c r="N242" s="29"/>
    </row>
    <row r="243" spans="1:14" s="87" customFormat="1" ht="19.5" customHeight="1">
      <c r="A243" s="425"/>
      <c r="B243" s="425"/>
      <c r="C243" s="418"/>
      <c r="D243" s="394" t="s">
        <v>30</v>
      </c>
      <c r="E243" s="458"/>
      <c r="F243" s="396"/>
      <c r="G243" s="392" t="s">
        <v>30</v>
      </c>
      <c r="H243" s="392"/>
      <c r="I243" s="393"/>
      <c r="J243" s="203">
        <f t="shared" si="9"/>
        <v>21710.3</v>
      </c>
      <c r="K243" s="204">
        <f t="shared" si="10"/>
        <v>135544.9</v>
      </c>
      <c r="L243" s="205">
        <f t="shared" si="11"/>
        <v>0</v>
      </c>
      <c r="M243" s="93"/>
      <c r="N243" s="35"/>
    </row>
    <row r="244" spans="1:14" s="87" customFormat="1" ht="15.75" customHeight="1">
      <c r="A244" s="425"/>
      <c r="B244" s="425"/>
      <c r="C244" s="418"/>
      <c r="D244" s="394"/>
      <c r="E244" s="458"/>
      <c r="F244" s="396"/>
      <c r="G244" s="392" t="s">
        <v>31</v>
      </c>
      <c r="H244" s="392"/>
      <c r="I244" s="393"/>
      <c r="J244" s="203">
        <f t="shared" si="9"/>
        <v>0</v>
      </c>
      <c r="K244" s="204">
        <f t="shared" si="10"/>
        <v>0</v>
      </c>
      <c r="L244" s="205">
        <f t="shared" si="11"/>
        <v>0</v>
      </c>
      <c r="M244" s="93"/>
      <c r="N244" s="35"/>
    </row>
    <row r="245" spans="1:14" s="87" customFormat="1" ht="15" customHeight="1">
      <c r="A245" s="414" t="s">
        <v>225</v>
      </c>
      <c r="B245" s="414"/>
      <c r="C245" s="401" t="s">
        <v>226</v>
      </c>
      <c r="D245" s="394" t="s">
        <v>24</v>
      </c>
      <c r="E245" s="458"/>
      <c r="F245" s="396"/>
      <c r="G245" s="392" t="s">
        <v>26</v>
      </c>
      <c r="H245" s="392"/>
      <c r="I245" s="393"/>
      <c r="J245" s="90">
        <f>J248</f>
        <v>21710.3</v>
      </c>
      <c r="K245" s="91">
        <f>K248</f>
        <v>135544.9</v>
      </c>
      <c r="L245" s="92">
        <v>0</v>
      </c>
      <c r="M245" s="93"/>
      <c r="N245" s="35"/>
    </row>
    <row r="246" spans="1:14" s="87" customFormat="1">
      <c r="A246" s="414"/>
      <c r="B246" s="414"/>
      <c r="C246" s="401"/>
      <c r="D246" s="394"/>
      <c r="E246" s="458"/>
      <c r="F246" s="396"/>
      <c r="G246" s="392" t="s">
        <v>27</v>
      </c>
      <c r="H246" s="392"/>
      <c r="I246" s="393"/>
      <c r="J246" s="90"/>
      <c r="K246" s="91"/>
      <c r="L246" s="92"/>
      <c r="M246" s="93"/>
      <c r="N246" s="35"/>
    </row>
    <row r="247" spans="1:14" s="87" customFormat="1" ht="15" customHeight="1">
      <c r="A247" s="414"/>
      <c r="B247" s="414"/>
      <c r="C247" s="401"/>
      <c r="D247" s="158" t="s">
        <v>28</v>
      </c>
      <c r="E247" s="223"/>
      <c r="F247" s="161"/>
      <c r="G247" s="159" t="s">
        <v>29</v>
      </c>
      <c r="H247" s="159"/>
      <c r="I247" s="160"/>
      <c r="J247" s="90">
        <v>0</v>
      </c>
      <c r="K247" s="91">
        <f>138364/2</f>
        <v>69182</v>
      </c>
      <c r="L247" s="92">
        <v>0</v>
      </c>
      <c r="M247" s="93"/>
      <c r="N247" s="35"/>
    </row>
    <row r="248" spans="1:14" s="87" customFormat="1" ht="15" customHeight="1">
      <c r="A248" s="414"/>
      <c r="B248" s="414"/>
      <c r="C248" s="401"/>
      <c r="D248" s="394" t="s">
        <v>30</v>
      </c>
      <c r="E248" s="458"/>
      <c r="F248" s="396"/>
      <c r="G248" s="392" t="s">
        <v>30</v>
      </c>
      <c r="H248" s="392"/>
      <c r="I248" s="393"/>
      <c r="J248" s="90">
        <v>21710.3</v>
      </c>
      <c r="K248" s="91">
        <v>135544.9</v>
      </c>
      <c r="L248" s="92">
        <v>0</v>
      </c>
      <c r="M248" s="93"/>
      <c r="N248" s="89"/>
    </row>
    <row r="249" spans="1:14" s="87" customFormat="1">
      <c r="A249" s="414"/>
      <c r="B249" s="414"/>
      <c r="C249" s="401"/>
      <c r="D249" s="394"/>
      <c r="E249" s="458"/>
      <c r="F249" s="396"/>
      <c r="G249" s="392" t="s">
        <v>31</v>
      </c>
      <c r="H249" s="392"/>
      <c r="I249" s="393"/>
      <c r="J249" s="90"/>
      <c r="K249" s="91"/>
      <c r="L249" s="92"/>
      <c r="M249" s="93"/>
      <c r="N249" s="89"/>
    </row>
    <row r="250" spans="1:14" s="87" customFormat="1" ht="83.25" customHeight="1">
      <c r="A250" s="170" t="s">
        <v>227</v>
      </c>
      <c r="B250" s="170"/>
      <c r="C250" s="55" t="s">
        <v>226</v>
      </c>
      <c r="D250" s="55" t="s">
        <v>25</v>
      </c>
      <c r="E250" s="59" t="s">
        <v>25</v>
      </c>
      <c r="F250" s="55" t="s">
        <v>25</v>
      </c>
      <c r="G250" s="28" t="s">
        <v>25</v>
      </c>
      <c r="H250" s="28" t="s">
        <v>25</v>
      </c>
      <c r="I250" s="164" t="s">
        <v>25</v>
      </c>
      <c r="J250" s="94"/>
      <c r="K250" s="95"/>
      <c r="L250" s="96"/>
      <c r="M250" s="97"/>
      <c r="N250" s="89"/>
    </row>
    <row r="251" spans="1:14" s="87" customFormat="1" ht="61.5" customHeight="1">
      <c r="A251" s="170" t="s">
        <v>228</v>
      </c>
      <c r="B251" s="170"/>
      <c r="C251" s="55" t="s">
        <v>226</v>
      </c>
      <c r="D251" s="55" t="s">
        <v>25</v>
      </c>
      <c r="E251" s="59" t="s">
        <v>25</v>
      </c>
      <c r="F251" s="55" t="s">
        <v>25</v>
      </c>
      <c r="G251" s="28" t="s">
        <v>25</v>
      </c>
      <c r="H251" s="28" t="s">
        <v>25</v>
      </c>
      <c r="I251" s="164" t="s">
        <v>25</v>
      </c>
      <c r="J251" s="94"/>
      <c r="K251" s="95"/>
      <c r="L251" s="96"/>
      <c r="M251" s="97"/>
      <c r="N251" s="89"/>
    </row>
    <row r="252" spans="1:14" s="87" customFormat="1" ht="15" customHeight="1">
      <c r="A252" s="414" t="s">
        <v>229</v>
      </c>
      <c r="B252" s="414"/>
      <c r="C252" s="401" t="s">
        <v>230</v>
      </c>
      <c r="D252" s="394" t="s">
        <v>24</v>
      </c>
      <c r="E252" s="454"/>
      <c r="F252" s="396"/>
      <c r="G252" s="392" t="s">
        <v>26</v>
      </c>
      <c r="H252" s="392"/>
      <c r="I252" s="393"/>
      <c r="J252" s="90"/>
      <c r="K252" s="91">
        <f>K253+K254+K255+K256</f>
        <v>0</v>
      </c>
      <c r="L252" s="92">
        <f>L254+L255</f>
        <v>0</v>
      </c>
      <c r="M252" s="93"/>
      <c r="N252" s="35"/>
    </row>
    <row r="253" spans="1:14" s="87" customFormat="1">
      <c r="A253" s="414"/>
      <c r="B253" s="414"/>
      <c r="C253" s="401"/>
      <c r="D253" s="394"/>
      <c r="E253" s="454"/>
      <c r="F253" s="396"/>
      <c r="G253" s="392" t="s">
        <v>27</v>
      </c>
      <c r="H253" s="392"/>
      <c r="I253" s="393"/>
      <c r="J253" s="90"/>
      <c r="K253" s="91"/>
      <c r="L253" s="92"/>
      <c r="M253" s="93"/>
      <c r="N253" s="35"/>
    </row>
    <row r="254" spans="1:14" s="87" customFormat="1" ht="15" customHeight="1">
      <c r="A254" s="414"/>
      <c r="B254" s="414"/>
      <c r="C254" s="401"/>
      <c r="D254" s="158" t="s">
        <v>28</v>
      </c>
      <c r="E254" s="221"/>
      <c r="F254" s="161"/>
      <c r="G254" s="159" t="s">
        <v>29</v>
      </c>
      <c r="H254" s="159"/>
      <c r="I254" s="160"/>
      <c r="J254" s="90"/>
      <c r="K254" s="91"/>
      <c r="L254" s="92">
        <v>0</v>
      </c>
      <c r="M254" s="93"/>
      <c r="N254" s="35"/>
    </row>
    <row r="255" spans="1:14" s="87" customFormat="1" ht="15" customHeight="1">
      <c r="A255" s="414"/>
      <c r="B255" s="414"/>
      <c r="C255" s="401"/>
      <c r="D255" s="394" t="s">
        <v>30</v>
      </c>
      <c r="E255" s="454"/>
      <c r="F255" s="396"/>
      <c r="G255" s="392" t="s">
        <v>30</v>
      </c>
      <c r="H255" s="392"/>
      <c r="I255" s="393"/>
      <c r="J255" s="90">
        <v>0</v>
      </c>
      <c r="K255" s="91"/>
      <c r="L255" s="92">
        <v>0</v>
      </c>
      <c r="M255" s="93"/>
      <c r="N255" s="89"/>
    </row>
    <row r="256" spans="1:14" s="87" customFormat="1">
      <c r="A256" s="414"/>
      <c r="B256" s="414"/>
      <c r="C256" s="401"/>
      <c r="D256" s="394"/>
      <c r="E256" s="454"/>
      <c r="F256" s="396"/>
      <c r="G256" s="392" t="s">
        <v>31</v>
      </c>
      <c r="H256" s="392"/>
      <c r="I256" s="393"/>
      <c r="J256" s="90"/>
      <c r="K256" s="91"/>
      <c r="L256" s="92"/>
      <c r="M256" s="93"/>
      <c r="N256" s="89"/>
    </row>
    <row r="257" spans="1:14" s="87" customFormat="1" ht="98.25" customHeight="1">
      <c r="A257" s="169" t="s">
        <v>231</v>
      </c>
      <c r="B257" s="169"/>
      <c r="C257" s="55" t="s">
        <v>230</v>
      </c>
      <c r="D257" s="55" t="s">
        <v>25</v>
      </c>
      <c r="E257" s="59" t="s">
        <v>25</v>
      </c>
      <c r="F257" s="55" t="s">
        <v>25</v>
      </c>
      <c r="G257" s="28" t="s">
        <v>25</v>
      </c>
      <c r="H257" s="28" t="s">
        <v>25</v>
      </c>
      <c r="I257" s="164" t="s">
        <v>25</v>
      </c>
      <c r="J257" s="94"/>
      <c r="K257" s="95"/>
      <c r="L257" s="96"/>
      <c r="M257" s="97"/>
      <c r="N257" s="89"/>
    </row>
    <row r="258" spans="1:14" s="87" customFormat="1" ht="108" customHeight="1">
      <c r="A258" s="169" t="s">
        <v>232</v>
      </c>
      <c r="B258" s="169"/>
      <c r="C258" s="55" t="s">
        <v>230</v>
      </c>
      <c r="D258" s="55" t="s">
        <v>25</v>
      </c>
      <c r="E258" s="59" t="s">
        <v>25</v>
      </c>
      <c r="F258" s="55" t="s">
        <v>25</v>
      </c>
      <c r="G258" s="28" t="s">
        <v>25</v>
      </c>
      <c r="H258" s="28" t="s">
        <v>25</v>
      </c>
      <c r="I258" s="164" t="s">
        <v>25</v>
      </c>
      <c r="J258" s="94"/>
      <c r="K258" s="95"/>
      <c r="L258" s="96"/>
      <c r="M258" s="97"/>
      <c r="N258" s="89"/>
    </row>
    <row r="259" spans="1:14" s="87" customFormat="1" ht="25.5" customHeight="1">
      <c r="A259" s="417" t="s">
        <v>233</v>
      </c>
      <c r="B259" s="417"/>
      <c r="C259" s="418" t="s">
        <v>182</v>
      </c>
      <c r="D259" s="401" t="s">
        <v>25</v>
      </c>
      <c r="E259" s="402" t="s">
        <v>25</v>
      </c>
      <c r="F259" s="401" t="s">
        <v>25</v>
      </c>
      <c r="G259" s="420" t="s">
        <v>25</v>
      </c>
      <c r="H259" s="420" t="s">
        <v>25</v>
      </c>
      <c r="I259" s="421" t="s">
        <v>25</v>
      </c>
      <c r="J259" s="90"/>
      <c r="K259" s="91">
        <f>K260+K261+K262+K263</f>
        <v>0</v>
      </c>
      <c r="L259" s="92">
        <f>L261+L262</f>
        <v>0</v>
      </c>
      <c r="M259" s="93"/>
      <c r="N259" s="35"/>
    </row>
    <row r="260" spans="1:14" s="87" customFormat="1" ht="25.5" customHeight="1">
      <c r="A260" s="417"/>
      <c r="B260" s="417"/>
      <c r="C260" s="418"/>
      <c r="D260" s="401"/>
      <c r="E260" s="402"/>
      <c r="F260" s="401"/>
      <c r="G260" s="420" t="s">
        <v>27</v>
      </c>
      <c r="H260" s="420"/>
      <c r="I260" s="421"/>
      <c r="J260" s="90"/>
      <c r="K260" s="91"/>
      <c r="L260" s="92"/>
      <c r="M260" s="93"/>
      <c r="N260" s="35"/>
    </row>
    <row r="261" spans="1:14" s="87" customFormat="1" ht="25.5" customHeight="1">
      <c r="A261" s="417"/>
      <c r="B261" s="417"/>
      <c r="C261" s="418"/>
      <c r="D261" s="401" t="s">
        <v>28</v>
      </c>
      <c r="E261" s="402"/>
      <c r="F261" s="401"/>
      <c r="G261" s="420" t="s">
        <v>29</v>
      </c>
      <c r="H261" s="420"/>
      <c r="I261" s="421"/>
      <c r="J261" s="90"/>
      <c r="K261" s="91">
        <v>0</v>
      </c>
      <c r="L261" s="92">
        <v>0</v>
      </c>
      <c r="M261" s="93"/>
      <c r="N261" s="35"/>
    </row>
    <row r="262" spans="1:14" s="87" customFormat="1" ht="25.5" customHeight="1">
      <c r="A262" s="417"/>
      <c r="B262" s="417"/>
      <c r="C262" s="418"/>
      <c r="D262" s="401" t="s">
        <v>30</v>
      </c>
      <c r="E262" s="402"/>
      <c r="F262" s="401"/>
      <c r="G262" s="420" t="s">
        <v>30</v>
      </c>
      <c r="H262" s="420"/>
      <c r="I262" s="421"/>
      <c r="J262" s="90">
        <v>0</v>
      </c>
      <c r="K262" s="91"/>
      <c r="L262" s="92">
        <v>0</v>
      </c>
      <c r="M262" s="93"/>
      <c r="N262" s="89"/>
    </row>
    <row r="263" spans="1:14" s="87" customFormat="1" ht="18.75" customHeight="1">
      <c r="A263" s="417"/>
      <c r="B263" s="417"/>
      <c r="C263" s="418"/>
      <c r="D263" s="401"/>
      <c r="E263" s="402"/>
      <c r="F263" s="401"/>
      <c r="G263" s="420" t="s">
        <v>31</v>
      </c>
      <c r="H263" s="420"/>
      <c r="I263" s="421"/>
      <c r="J263" s="90"/>
      <c r="K263" s="91"/>
      <c r="L263" s="92"/>
      <c r="M263" s="93"/>
      <c r="N263" s="89"/>
    </row>
    <row r="264" spans="1:14" s="87" customFormat="1" ht="18.75" customHeight="1">
      <c r="A264" s="408" t="s">
        <v>234</v>
      </c>
      <c r="B264" s="408"/>
      <c r="C264" s="401" t="s">
        <v>230</v>
      </c>
      <c r="D264" s="401" t="s">
        <v>25</v>
      </c>
      <c r="E264" s="402" t="s">
        <v>25</v>
      </c>
      <c r="F264" s="401" t="s">
        <v>25</v>
      </c>
      <c r="G264" s="420" t="s">
        <v>25</v>
      </c>
      <c r="H264" s="420" t="s">
        <v>25</v>
      </c>
      <c r="I264" s="421" t="s">
        <v>25</v>
      </c>
      <c r="J264" s="90"/>
      <c r="K264" s="91"/>
      <c r="L264" s="92"/>
      <c r="M264" s="93"/>
      <c r="N264" s="89"/>
    </row>
    <row r="265" spans="1:14" s="87" customFormat="1" ht="18.75" customHeight="1">
      <c r="A265" s="408"/>
      <c r="B265" s="408"/>
      <c r="C265" s="401"/>
      <c r="D265" s="401"/>
      <c r="E265" s="402"/>
      <c r="F265" s="401"/>
      <c r="G265" s="420" t="s">
        <v>27</v>
      </c>
      <c r="H265" s="420"/>
      <c r="I265" s="421"/>
      <c r="J265" s="94"/>
      <c r="K265" s="95"/>
      <c r="L265" s="96"/>
      <c r="M265" s="97"/>
      <c r="N265" s="89"/>
    </row>
    <row r="266" spans="1:14" s="87" customFormat="1" ht="18.75" customHeight="1">
      <c r="A266" s="408"/>
      <c r="B266" s="408"/>
      <c r="C266" s="401"/>
      <c r="D266" s="401" t="s">
        <v>28</v>
      </c>
      <c r="E266" s="402"/>
      <c r="F266" s="401"/>
      <c r="G266" s="420" t="s">
        <v>29</v>
      </c>
      <c r="H266" s="420"/>
      <c r="I266" s="421"/>
      <c r="J266" s="94"/>
      <c r="K266" s="95"/>
      <c r="L266" s="96"/>
      <c r="M266" s="97"/>
      <c r="N266" s="89"/>
    </row>
    <row r="267" spans="1:14" s="87" customFormat="1" ht="18.75" customHeight="1">
      <c r="A267" s="408"/>
      <c r="B267" s="408"/>
      <c r="C267" s="401"/>
      <c r="D267" s="401" t="s">
        <v>30</v>
      </c>
      <c r="E267" s="402"/>
      <c r="F267" s="401"/>
      <c r="G267" s="420" t="s">
        <v>30</v>
      </c>
      <c r="H267" s="420"/>
      <c r="I267" s="421"/>
      <c r="J267" s="94"/>
      <c r="K267" s="95"/>
      <c r="L267" s="96"/>
      <c r="M267" s="97"/>
      <c r="N267" s="89"/>
    </row>
    <row r="268" spans="1:14" s="87" customFormat="1" ht="96" customHeight="1">
      <c r="A268" s="408"/>
      <c r="B268" s="408"/>
      <c r="C268" s="401"/>
      <c r="D268" s="401"/>
      <c r="E268" s="402"/>
      <c r="F268" s="401"/>
      <c r="G268" s="420" t="s">
        <v>31</v>
      </c>
      <c r="H268" s="420"/>
      <c r="I268" s="421"/>
      <c r="J268" s="94"/>
      <c r="K268" s="95"/>
      <c r="L268" s="96"/>
      <c r="M268" s="97"/>
      <c r="N268" s="89"/>
    </row>
    <row r="269" spans="1:14" s="87" customFormat="1" ht="100.5" customHeight="1">
      <c r="A269" s="169" t="s">
        <v>235</v>
      </c>
      <c r="B269" s="169"/>
      <c r="C269" s="55" t="s">
        <v>230</v>
      </c>
      <c r="D269" s="55" t="s">
        <v>25</v>
      </c>
      <c r="E269" s="59" t="s">
        <v>25</v>
      </c>
      <c r="F269" s="55" t="s">
        <v>25</v>
      </c>
      <c r="G269" s="28" t="s">
        <v>25</v>
      </c>
      <c r="H269" s="28" t="s">
        <v>25</v>
      </c>
      <c r="I269" s="164" t="s">
        <v>25</v>
      </c>
      <c r="J269" s="94"/>
      <c r="K269" s="95"/>
      <c r="L269" s="96"/>
      <c r="M269" s="97"/>
      <c r="N269" s="89"/>
    </row>
    <row r="270" spans="1:14" s="87" customFormat="1" ht="15" customHeight="1">
      <c r="A270" s="417" t="s">
        <v>140</v>
      </c>
      <c r="B270" s="417"/>
      <c r="C270" s="418" t="s">
        <v>236</v>
      </c>
      <c r="D270" s="394" t="s">
        <v>24</v>
      </c>
      <c r="E270" s="458"/>
      <c r="F270" s="396"/>
      <c r="G270" s="392" t="s">
        <v>26</v>
      </c>
      <c r="H270" s="392"/>
      <c r="I270" s="393"/>
      <c r="J270" s="90"/>
      <c r="K270" s="91">
        <f>K273</f>
        <v>40000</v>
      </c>
      <c r="L270" s="92">
        <f>L273</f>
        <v>0</v>
      </c>
      <c r="M270" s="93"/>
      <c r="N270" s="35"/>
    </row>
    <row r="271" spans="1:14" s="87" customFormat="1">
      <c r="A271" s="417"/>
      <c r="B271" s="417"/>
      <c r="C271" s="418"/>
      <c r="D271" s="394"/>
      <c r="E271" s="458"/>
      <c r="F271" s="396"/>
      <c r="G271" s="392" t="s">
        <v>27</v>
      </c>
      <c r="H271" s="392"/>
      <c r="I271" s="393"/>
      <c r="J271" s="90"/>
      <c r="K271" s="91"/>
      <c r="L271" s="92"/>
      <c r="M271" s="93"/>
      <c r="N271" s="35"/>
    </row>
    <row r="272" spans="1:14" s="87" customFormat="1" ht="15" customHeight="1">
      <c r="A272" s="417"/>
      <c r="B272" s="417"/>
      <c r="C272" s="418"/>
      <c r="D272" s="394" t="s">
        <v>28</v>
      </c>
      <c r="E272" s="458"/>
      <c r="F272" s="396"/>
      <c r="G272" s="392" t="s">
        <v>29</v>
      </c>
      <c r="H272" s="392"/>
      <c r="I272" s="393"/>
      <c r="J272" s="90"/>
      <c r="K272" s="91"/>
      <c r="L272" s="92"/>
      <c r="M272" s="93"/>
      <c r="N272" s="35"/>
    </row>
    <row r="273" spans="1:14" s="87" customFormat="1" ht="15" customHeight="1">
      <c r="A273" s="417"/>
      <c r="B273" s="417"/>
      <c r="C273" s="418"/>
      <c r="D273" s="394" t="s">
        <v>30</v>
      </c>
      <c r="E273" s="458"/>
      <c r="F273" s="396"/>
      <c r="G273" s="392" t="s">
        <v>30</v>
      </c>
      <c r="H273" s="392"/>
      <c r="I273" s="393"/>
      <c r="J273" s="90"/>
      <c r="K273" s="91">
        <f>K285</f>
        <v>40000</v>
      </c>
      <c r="L273" s="92">
        <v>0</v>
      </c>
      <c r="M273" s="93"/>
      <c r="N273" s="35"/>
    </row>
    <row r="274" spans="1:14" s="87" customFormat="1" ht="15.75" customHeight="1">
      <c r="A274" s="417"/>
      <c r="B274" s="417"/>
      <c r="C274" s="418"/>
      <c r="D274" s="394"/>
      <c r="E274" s="458"/>
      <c r="F274" s="396"/>
      <c r="G274" s="392" t="s">
        <v>31</v>
      </c>
      <c r="H274" s="392"/>
      <c r="I274" s="393"/>
      <c r="J274" s="90"/>
      <c r="K274" s="91"/>
      <c r="L274" s="92"/>
      <c r="M274" s="93"/>
      <c r="N274" s="35"/>
    </row>
    <row r="275" spans="1:14" s="87" customFormat="1" ht="15" customHeight="1">
      <c r="A275" s="414" t="s">
        <v>237</v>
      </c>
      <c r="B275" s="414"/>
      <c r="C275" s="401" t="s">
        <v>230</v>
      </c>
      <c r="D275" s="394" t="s">
        <v>24</v>
      </c>
      <c r="E275" s="459"/>
      <c r="F275" s="396"/>
      <c r="G275" s="392" t="s">
        <v>26</v>
      </c>
      <c r="H275" s="392"/>
      <c r="I275" s="393"/>
      <c r="J275" s="90"/>
      <c r="K275" s="91"/>
      <c r="L275" s="92"/>
      <c r="M275" s="93"/>
      <c r="N275" s="35"/>
    </row>
    <row r="276" spans="1:14" s="87" customFormat="1">
      <c r="A276" s="414"/>
      <c r="B276" s="414"/>
      <c r="C276" s="401"/>
      <c r="D276" s="394"/>
      <c r="E276" s="459"/>
      <c r="F276" s="396"/>
      <c r="G276" s="392" t="s">
        <v>27</v>
      </c>
      <c r="H276" s="392"/>
      <c r="I276" s="393"/>
      <c r="J276" s="90"/>
      <c r="K276" s="91"/>
      <c r="L276" s="92"/>
      <c r="M276" s="93"/>
      <c r="N276" s="35"/>
    </row>
    <row r="277" spans="1:14" s="87" customFormat="1" ht="12" customHeight="1">
      <c r="A277" s="414"/>
      <c r="B277" s="414"/>
      <c r="C277" s="401"/>
      <c r="D277" s="394" t="s">
        <v>28</v>
      </c>
      <c r="E277" s="459"/>
      <c r="F277" s="396"/>
      <c r="G277" s="392" t="s">
        <v>29</v>
      </c>
      <c r="H277" s="392"/>
      <c r="I277" s="393"/>
      <c r="J277" s="90"/>
      <c r="K277" s="91"/>
      <c r="L277" s="92"/>
      <c r="M277" s="93"/>
      <c r="N277" s="35"/>
    </row>
    <row r="278" spans="1:14" s="87" customFormat="1" ht="61.5" customHeight="1">
      <c r="A278" s="414"/>
      <c r="B278" s="414"/>
      <c r="C278" s="401"/>
      <c r="D278" s="394" t="s">
        <v>30</v>
      </c>
      <c r="E278" s="454"/>
      <c r="F278" s="396"/>
      <c r="G278" s="392" t="s">
        <v>30</v>
      </c>
      <c r="H278" s="392"/>
      <c r="I278" s="393"/>
      <c r="J278" s="90"/>
      <c r="K278" s="91"/>
      <c r="L278" s="92"/>
      <c r="M278" s="93"/>
      <c r="N278" s="89"/>
    </row>
    <row r="279" spans="1:14" s="87" customFormat="1" ht="32.25" customHeight="1">
      <c r="A279" s="414"/>
      <c r="B279" s="414"/>
      <c r="C279" s="401"/>
      <c r="D279" s="394"/>
      <c r="E279" s="454"/>
      <c r="F279" s="396"/>
      <c r="G279" s="392" t="s">
        <v>31</v>
      </c>
      <c r="H279" s="392"/>
      <c r="I279" s="393"/>
      <c r="J279" s="90"/>
      <c r="K279" s="91"/>
      <c r="L279" s="92"/>
      <c r="M279" s="93"/>
      <c r="N279" s="89"/>
    </row>
    <row r="280" spans="1:14" s="87" customFormat="1" ht="68.25" customHeight="1">
      <c r="A280" s="169" t="s">
        <v>238</v>
      </c>
      <c r="B280" s="169"/>
      <c r="C280" s="55" t="s">
        <v>230</v>
      </c>
      <c r="D280" s="55" t="s">
        <v>25</v>
      </c>
      <c r="E280" s="59" t="s">
        <v>25</v>
      </c>
      <c r="F280" s="55" t="s">
        <v>25</v>
      </c>
      <c r="G280" s="28" t="s">
        <v>25</v>
      </c>
      <c r="H280" s="28" t="s">
        <v>25</v>
      </c>
      <c r="I280" s="164" t="s">
        <v>25</v>
      </c>
      <c r="J280" s="94"/>
      <c r="K280" s="95"/>
      <c r="L280" s="96"/>
      <c r="M280" s="97"/>
      <c r="N280" s="89"/>
    </row>
    <row r="281" spans="1:14" s="87" customFormat="1" ht="85.5" customHeight="1">
      <c r="A281" s="169" t="s">
        <v>239</v>
      </c>
      <c r="B281" s="169"/>
      <c r="C281" s="55" t="s">
        <v>230</v>
      </c>
      <c r="D281" s="55" t="s">
        <v>25</v>
      </c>
      <c r="E281" s="59" t="s">
        <v>25</v>
      </c>
      <c r="F281" s="55" t="s">
        <v>25</v>
      </c>
      <c r="G281" s="28" t="s">
        <v>25</v>
      </c>
      <c r="H281" s="28" t="s">
        <v>25</v>
      </c>
      <c r="I281" s="164" t="s">
        <v>25</v>
      </c>
      <c r="J281" s="94"/>
      <c r="K281" s="95"/>
      <c r="L281" s="96"/>
      <c r="M281" s="97"/>
      <c r="N281" s="89"/>
    </row>
    <row r="282" spans="1:14" s="87" customFormat="1" ht="15" customHeight="1">
      <c r="A282" s="414" t="s">
        <v>240</v>
      </c>
      <c r="B282" s="414"/>
      <c r="C282" s="401" t="s">
        <v>182</v>
      </c>
      <c r="D282" s="394" t="s">
        <v>24</v>
      </c>
      <c r="E282" s="454"/>
      <c r="F282" s="396"/>
      <c r="G282" s="392" t="s">
        <v>26</v>
      </c>
      <c r="H282" s="392"/>
      <c r="I282" s="393"/>
      <c r="J282" s="90"/>
      <c r="K282" s="91">
        <f>K285</f>
        <v>40000</v>
      </c>
      <c r="L282" s="92">
        <f>L285</f>
        <v>0</v>
      </c>
      <c r="M282" s="93"/>
      <c r="N282" s="89"/>
    </row>
    <row r="283" spans="1:14" s="87" customFormat="1">
      <c r="A283" s="414"/>
      <c r="B283" s="414"/>
      <c r="C283" s="401"/>
      <c r="D283" s="394"/>
      <c r="E283" s="454"/>
      <c r="F283" s="396"/>
      <c r="G283" s="392" t="s">
        <v>27</v>
      </c>
      <c r="H283" s="392"/>
      <c r="I283" s="393"/>
      <c r="J283" s="90"/>
      <c r="K283" s="91"/>
      <c r="L283" s="92"/>
      <c r="M283" s="93"/>
      <c r="N283" s="29"/>
    </row>
    <row r="284" spans="1:14" s="87" customFormat="1" ht="15" customHeight="1">
      <c r="A284" s="414"/>
      <c r="B284" s="414"/>
      <c r="C284" s="401"/>
      <c r="D284" s="394" t="s">
        <v>28</v>
      </c>
      <c r="E284" s="454"/>
      <c r="F284" s="396"/>
      <c r="G284" s="392" t="s">
        <v>29</v>
      </c>
      <c r="H284" s="392"/>
      <c r="I284" s="393"/>
      <c r="J284" s="90"/>
      <c r="K284" s="91"/>
      <c r="L284" s="92"/>
      <c r="M284" s="93"/>
      <c r="N284" s="35"/>
    </row>
    <row r="285" spans="1:14" s="87" customFormat="1" ht="15" customHeight="1">
      <c r="A285" s="414"/>
      <c r="B285" s="414"/>
      <c r="C285" s="401"/>
      <c r="D285" s="394" t="s">
        <v>30</v>
      </c>
      <c r="E285" s="454"/>
      <c r="F285" s="396"/>
      <c r="G285" s="392" t="s">
        <v>30</v>
      </c>
      <c r="H285" s="392"/>
      <c r="I285" s="393"/>
      <c r="J285" s="90"/>
      <c r="K285" s="91">
        <v>40000</v>
      </c>
      <c r="L285" s="92">
        <v>0</v>
      </c>
      <c r="M285" s="93"/>
      <c r="N285" s="35"/>
    </row>
    <row r="286" spans="1:14" s="87" customFormat="1">
      <c r="A286" s="414"/>
      <c r="B286" s="414"/>
      <c r="C286" s="401"/>
      <c r="D286" s="394"/>
      <c r="E286" s="454"/>
      <c r="F286" s="396"/>
      <c r="G286" s="392" t="s">
        <v>31</v>
      </c>
      <c r="H286" s="392"/>
      <c r="I286" s="393"/>
      <c r="J286" s="90"/>
      <c r="K286" s="91"/>
      <c r="L286" s="92"/>
      <c r="M286" s="93"/>
      <c r="N286" s="35"/>
    </row>
    <row r="287" spans="1:14" s="87" customFormat="1" ht="65.25" customHeight="1">
      <c r="A287" s="169" t="s">
        <v>241</v>
      </c>
      <c r="B287" s="169"/>
      <c r="C287" s="55" t="s">
        <v>230</v>
      </c>
      <c r="D287" s="55" t="s">
        <v>25</v>
      </c>
      <c r="E287" s="59" t="s">
        <v>25</v>
      </c>
      <c r="F287" s="55" t="s">
        <v>25</v>
      </c>
      <c r="G287" s="28" t="s">
        <v>25</v>
      </c>
      <c r="H287" s="28" t="s">
        <v>25</v>
      </c>
      <c r="I287" s="164" t="s">
        <v>25</v>
      </c>
      <c r="J287" s="94"/>
      <c r="K287" s="95"/>
      <c r="L287" s="96"/>
      <c r="M287" s="97"/>
      <c r="N287" s="35"/>
    </row>
    <row r="288" spans="1:14" s="99" customFormat="1" ht="95.25" customHeight="1">
      <c r="A288" s="169" t="s">
        <v>242</v>
      </c>
      <c r="B288" s="169"/>
      <c r="C288" s="55" t="s">
        <v>230</v>
      </c>
      <c r="D288" s="55" t="s">
        <v>25</v>
      </c>
      <c r="E288" s="59" t="s">
        <v>25</v>
      </c>
      <c r="F288" s="55" t="s">
        <v>25</v>
      </c>
      <c r="G288" s="28" t="s">
        <v>25</v>
      </c>
      <c r="H288" s="28" t="s">
        <v>25</v>
      </c>
      <c r="I288" s="164" t="s">
        <v>25</v>
      </c>
      <c r="J288" s="94"/>
      <c r="K288" s="95"/>
      <c r="L288" s="96"/>
      <c r="M288" s="97"/>
      <c r="N288" s="35"/>
    </row>
    <row r="289" spans="1:14" s="99" customFormat="1" ht="15" customHeight="1">
      <c r="A289" s="410" t="s">
        <v>154</v>
      </c>
      <c r="B289" s="410"/>
      <c r="C289" s="411" t="s">
        <v>155</v>
      </c>
      <c r="D289" s="412" t="s">
        <v>24</v>
      </c>
      <c r="E289" s="457"/>
      <c r="F289" s="406"/>
      <c r="G289" s="415" t="s">
        <v>26</v>
      </c>
      <c r="H289" s="407"/>
      <c r="I289" s="403"/>
      <c r="J289" s="90">
        <f>SUM(J290:J293)</f>
        <v>0</v>
      </c>
      <c r="K289" s="90">
        <f>SUM(K290:K293)</f>
        <v>22099.9</v>
      </c>
      <c r="L289" s="90">
        <f>SUM(L290:L293)</f>
        <v>0</v>
      </c>
      <c r="M289" s="117"/>
      <c r="N289" s="206"/>
    </row>
    <row r="290" spans="1:14" s="99" customFormat="1">
      <c r="A290" s="410"/>
      <c r="B290" s="410"/>
      <c r="C290" s="411"/>
      <c r="D290" s="412"/>
      <c r="E290" s="457"/>
      <c r="F290" s="406"/>
      <c r="G290" s="415" t="s">
        <v>27</v>
      </c>
      <c r="H290" s="407"/>
      <c r="I290" s="403"/>
      <c r="J290" s="90">
        <f t="shared" ref="J290:J293" si="12">J295+J300</f>
        <v>0</v>
      </c>
      <c r="K290" s="90">
        <f t="shared" ref="K290:K293" si="13">K295+K300</f>
        <v>0</v>
      </c>
      <c r="L290" s="90">
        <f t="shared" ref="L290:L293" si="14">L295+L300</f>
        <v>0</v>
      </c>
      <c r="M290" s="117">
        <f t="shared" ref="M290:M293" si="15">M295+M300</f>
        <v>0</v>
      </c>
      <c r="N290" s="206"/>
    </row>
    <row r="291" spans="1:14" s="99" customFormat="1" ht="15" customHeight="1">
      <c r="A291" s="410"/>
      <c r="B291" s="410"/>
      <c r="C291" s="411"/>
      <c r="D291" s="412" t="s">
        <v>28</v>
      </c>
      <c r="E291" s="457"/>
      <c r="F291" s="406"/>
      <c r="G291" s="415" t="s">
        <v>29</v>
      </c>
      <c r="H291" s="407"/>
      <c r="I291" s="403"/>
      <c r="J291" s="90">
        <f t="shared" si="12"/>
        <v>0</v>
      </c>
      <c r="K291" s="90">
        <f t="shared" si="13"/>
        <v>0</v>
      </c>
      <c r="L291" s="90">
        <f t="shared" si="14"/>
        <v>0</v>
      </c>
      <c r="M291" s="117">
        <f t="shared" si="15"/>
        <v>0</v>
      </c>
      <c r="N291" s="206"/>
    </row>
    <row r="292" spans="1:14" s="99" customFormat="1" ht="15" customHeight="1">
      <c r="A292" s="410"/>
      <c r="B292" s="410"/>
      <c r="C292" s="411"/>
      <c r="D292" s="404" t="s">
        <v>30</v>
      </c>
      <c r="E292" s="455"/>
      <c r="F292" s="406"/>
      <c r="G292" s="407" t="s">
        <v>30</v>
      </c>
      <c r="H292" s="407"/>
      <c r="I292" s="403"/>
      <c r="J292" s="90">
        <f t="shared" si="12"/>
        <v>0</v>
      </c>
      <c r="K292" s="90">
        <f t="shared" si="13"/>
        <v>22099.9</v>
      </c>
      <c r="L292" s="90">
        <f t="shared" si="14"/>
        <v>0</v>
      </c>
      <c r="M292" s="117">
        <f t="shared" si="15"/>
        <v>0</v>
      </c>
      <c r="N292" s="206"/>
    </row>
    <row r="293" spans="1:14" s="87" customFormat="1" ht="15.75" customHeight="1">
      <c r="A293" s="410"/>
      <c r="B293" s="410"/>
      <c r="C293" s="411"/>
      <c r="D293" s="404"/>
      <c r="E293" s="455"/>
      <c r="F293" s="406"/>
      <c r="G293" s="407" t="s">
        <v>31</v>
      </c>
      <c r="H293" s="407"/>
      <c r="I293" s="403"/>
      <c r="J293" s="90">
        <f t="shared" si="12"/>
        <v>0</v>
      </c>
      <c r="K293" s="90">
        <f t="shared" si="13"/>
        <v>0</v>
      </c>
      <c r="L293" s="90">
        <f t="shared" si="14"/>
        <v>0</v>
      </c>
      <c r="M293" s="117">
        <f t="shared" si="15"/>
        <v>0</v>
      </c>
      <c r="N293" s="206"/>
    </row>
    <row r="294" spans="1:14" s="87" customFormat="1" ht="15" customHeight="1">
      <c r="A294" s="408" t="s">
        <v>157</v>
      </c>
      <c r="B294" s="408"/>
      <c r="C294" s="401" t="s">
        <v>243</v>
      </c>
      <c r="D294" s="394" t="s">
        <v>24</v>
      </c>
      <c r="E294" s="454"/>
      <c r="F294" s="396"/>
      <c r="G294" s="392" t="s">
        <v>26</v>
      </c>
      <c r="H294" s="392"/>
      <c r="I294" s="393"/>
      <c r="J294" s="90"/>
      <c r="K294" s="91">
        <f>K295+K296+K297+K298</f>
        <v>22097.5</v>
      </c>
      <c r="L294" s="92">
        <f>L295+L296+L297+L298</f>
        <v>0</v>
      </c>
      <c r="M294" s="93"/>
      <c r="N294" s="118"/>
    </row>
    <row r="295" spans="1:14" s="87" customFormat="1">
      <c r="A295" s="408"/>
      <c r="B295" s="408"/>
      <c r="C295" s="401"/>
      <c r="D295" s="394"/>
      <c r="E295" s="454"/>
      <c r="F295" s="396"/>
      <c r="G295" s="392" t="s">
        <v>27</v>
      </c>
      <c r="H295" s="392"/>
      <c r="I295" s="393"/>
      <c r="J295" s="90"/>
      <c r="K295" s="91"/>
      <c r="L295" s="92"/>
      <c r="M295" s="93"/>
      <c r="N295" s="118"/>
    </row>
    <row r="296" spans="1:14" s="87" customFormat="1" ht="15" customHeight="1">
      <c r="A296" s="408"/>
      <c r="B296" s="408"/>
      <c r="C296" s="401"/>
      <c r="D296" s="394" t="s">
        <v>28</v>
      </c>
      <c r="E296" s="454"/>
      <c r="F296" s="396"/>
      <c r="G296" s="392" t="s">
        <v>29</v>
      </c>
      <c r="H296" s="392"/>
      <c r="I296" s="393"/>
      <c r="J296" s="90"/>
      <c r="K296" s="91">
        <v>0</v>
      </c>
      <c r="L296" s="92">
        <v>0</v>
      </c>
      <c r="M296" s="93"/>
      <c r="N296" s="118"/>
    </row>
    <row r="297" spans="1:14" s="87" customFormat="1" ht="15" customHeight="1">
      <c r="A297" s="408"/>
      <c r="B297" s="408"/>
      <c r="C297" s="401"/>
      <c r="D297" s="394" t="s">
        <v>30</v>
      </c>
      <c r="E297" s="456"/>
      <c r="F297" s="396"/>
      <c r="G297" s="392" t="s">
        <v>30</v>
      </c>
      <c r="H297" s="392"/>
      <c r="I297" s="393"/>
      <c r="J297" s="90"/>
      <c r="K297" s="91">
        <v>22097.5</v>
      </c>
      <c r="L297" s="92">
        <v>0</v>
      </c>
      <c r="M297" s="93"/>
      <c r="N297" s="118"/>
    </row>
    <row r="298" spans="1:14" s="87" customFormat="1" ht="15.75" customHeight="1">
      <c r="A298" s="408"/>
      <c r="B298" s="408"/>
      <c r="C298" s="401"/>
      <c r="D298" s="394"/>
      <c r="E298" s="456"/>
      <c r="F298" s="396"/>
      <c r="G298" s="392" t="s">
        <v>31</v>
      </c>
      <c r="H298" s="392"/>
      <c r="I298" s="393"/>
      <c r="J298" s="90"/>
      <c r="K298" s="91"/>
      <c r="L298" s="92"/>
      <c r="M298" s="93"/>
      <c r="N298" s="118"/>
    </row>
    <row r="299" spans="1:14" s="87" customFormat="1" ht="15" customHeight="1">
      <c r="A299" s="408" t="s">
        <v>159</v>
      </c>
      <c r="B299" s="408"/>
      <c r="C299" s="401" t="s">
        <v>243</v>
      </c>
      <c r="D299" s="394" t="s">
        <v>24</v>
      </c>
      <c r="E299" s="454"/>
      <c r="F299" s="391"/>
      <c r="G299" s="392" t="s">
        <v>26</v>
      </c>
      <c r="H299" s="392"/>
      <c r="I299" s="393"/>
      <c r="J299" s="90"/>
      <c r="K299" s="91">
        <f>K300+K301+K302+K303</f>
        <v>2.4</v>
      </c>
      <c r="L299" s="92">
        <f>L302</f>
        <v>0</v>
      </c>
      <c r="M299" s="93"/>
      <c r="N299" s="118"/>
    </row>
    <row r="300" spans="1:14" s="87" customFormat="1">
      <c r="A300" s="408"/>
      <c r="B300" s="408"/>
      <c r="C300" s="401"/>
      <c r="D300" s="394"/>
      <c r="E300" s="454"/>
      <c r="F300" s="391"/>
      <c r="G300" s="392" t="s">
        <v>27</v>
      </c>
      <c r="H300" s="392"/>
      <c r="I300" s="393"/>
      <c r="J300" s="90"/>
      <c r="K300" s="91"/>
      <c r="L300" s="92"/>
      <c r="M300" s="93"/>
      <c r="N300" s="118"/>
    </row>
    <row r="301" spans="1:14" s="87" customFormat="1" ht="15" customHeight="1">
      <c r="A301" s="408"/>
      <c r="B301" s="408"/>
      <c r="C301" s="401"/>
      <c r="D301" s="394" t="s">
        <v>28</v>
      </c>
      <c r="E301" s="454"/>
      <c r="F301" s="391"/>
      <c r="G301" s="392" t="s">
        <v>29</v>
      </c>
      <c r="H301" s="392"/>
      <c r="I301" s="393"/>
      <c r="J301" s="90"/>
      <c r="K301" s="91"/>
      <c r="L301" s="92"/>
      <c r="M301" s="93"/>
      <c r="N301" s="118"/>
    </row>
    <row r="302" spans="1:14" s="87" customFormat="1" ht="15" customHeight="1">
      <c r="A302" s="408"/>
      <c r="B302" s="408"/>
      <c r="C302" s="401"/>
      <c r="D302" s="394" t="s">
        <v>30</v>
      </c>
      <c r="E302" s="454"/>
      <c r="F302" s="396"/>
      <c r="G302" s="392" t="s">
        <v>30</v>
      </c>
      <c r="H302" s="392"/>
      <c r="I302" s="393"/>
      <c r="J302" s="90"/>
      <c r="K302" s="91">
        <v>2.4</v>
      </c>
      <c r="L302" s="92">
        <v>0</v>
      </c>
      <c r="M302" s="93"/>
      <c r="N302" s="118"/>
    </row>
    <row r="303" spans="1:14" s="12" customFormat="1" ht="15.75" customHeight="1">
      <c r="A303" s="408"/>
      <c r="B303" s="408"/>
      <c r="C303" s="401"/>
      <c r="D303" s="394"/>
      <c r="E303" s="454"/>
      <c r="F303" s="396"/>
      <c r="G303" s="392" t="s">
        <v>31</v>
      </c>
      <c r="H303" s="392"/>
      <c r="I303" s="393"/>
      <c r="J303" s="90"/>
      <c r="K303" s="91"/>
      <c r="L303" s="92"/>
      <c r="M303" s="93"/>
      <c r="N303" s="118"/>
    </row>
    <row r="304" spans="1:14" s="12" customFormat="1" ht="15" hidden="1" customHeight="1">
      <c r="A304" s="397" t="s">
        <v>162</v>
      </c>
      <c r="B304" s="207"/>
      <c r="C304" s="398" t="s">
        <v>163</v>
      </c>
      <c r="D304" s="399" t="s">
        <v>164</v>
      </c>
      <c r="E304" s="119"/>
      <c r="F304" s="400">
        <v>44562</v>
      </c>
      <c r="G304" s="400">
        <v>44926</v>
      </c>
      <c r="H304" s="209" t="s">
        <v>26</v>
      </c>
      <c r="I304" s="210">
        <f>SUM(I305:I308)</f>
        <v>0</v>
      </c>
      <c r="J304" s="33"/>
      <c r="K304" s="40"/>
      <c r="L304" s="41">
        <f>L307</f>
        <v>0</v>
      </c>
      <c r="M304" s="42"/>
      <c r="N304" s="11"/>
    </row>
    <row r="305" spans="1:16" s="12" customFormat="1" hidden="1">
      <c r="A305" s="397"/>
      <c r="B305" s="207"/>
      <c r="C305" s="398"/>
      <c r="D305" s="399"/>
      <c r="E305" s="119"/>
      <c r="F305" s="400"/>
      <c r="G305" s="400"/>
      <c r="H305" s="209" t="s">
        <v>27</v>
      </c>
      <c r="I305" s="210">
        <v>0</v>
      </c>
      <c r="J305" s="33"/>
      <c r="K305" s="40"/>
      <c r="L305" s="41"/>
      <c r="M305" s="42"/>
      <c r="N305" s="11"/>
    </row>
    <row r="306" spans="1:16" s="12" customFormat="1" hidden="1">
      <c r="A306" s="397"/>
      <c r="B306" s="207"/>
      <c r="C306" s="398"/>
      <c r="D306" s="399"/>
      <c r="E306" s="119"/>
      <c r="F306" s="400"/>
      <c r="G306" s="400"/>
      <c r="H306" s="209" t="s">
        <v>29</v>
      </c>
      <c r="I306" s="210">
        <v>0</v>
      </c>
      <c r="J306" s="33"/>
      <c r="K306" s="40"/>
      <c r="L306" s="41"/>
      <c r="M306" s="42"/>
      <c r="N306" s="11"/>
    </row>
    <row r="307" spans="1:16" s="12" customFormat="1" hidden="1">
      <c r="A307" s="397"/>
      <c r="B307" s="207"/>
      <c r="C307" s="398"/>
      <c r="D307" s="399"/>
      <c r="E307" s="119"/>
      <c r="F307" s="400"/>
      <c r="G307" s="400"/>
      <c r="H307" s="209" t="s">
        <v>30</v>
      </c>
      <c r="I307" s="210">
        <f>I320</f>
        <v>0</v>
      </c>
      <c r="J307" s="33"/>
      <c r="K307" s="40"/>
      <c r="L307" s="41">
        <f>L320</f>
        <v>0</v>
      </c>
      <c r="M307" s="42"/>
      <c r="N307" s="11"/>
    </row>
    <row r="308" spans="1:16" s="87" customFormat="1" ht="15.75" hidden="1" customHeight="1">
      <c r="A308" s="397"/>
      <c r="B308" s="207"/>
      <c r="C308" s="398"/>
      <c r="D308" s="399"/>
      <c r="E308" s="119"/>
      <c r="F308" s="400"/>
      <c r="G308" s="400"/>
      <c r="H308" s="209" t="s">
        <v>31</v>
      </c>
      <c r="I308" s="210">
        <v>0</v>
      </c>
      <c r="J308" s="33"/>
      <c r="K308" s="40"/>
      <c r="L308" s="41"/>
      <c r="M308" s="42"/>
      <c r="N308" s="11"/>
      <c r="O308" s="120"/>
      <c r="P308" s="29"/>
    </row>
    <row r="309" spans="1:16" s="87" customFormat="1" ht="15" customHeight="1">
      <c r="A309" s="401" t="s">
        <v>165</v>
      </c>
      <c r="B309" s="402"/>
      <c r="C309" s="401" t="s">
        <v>23</v>
      </c>
      <c r="D309" s="394" t="s">
        <v>24</v>
      </c>
      <c r="E309" s="454" t="s">
        <v>255</v>
      </c>
      <c r="F309" s="391"/>
      <c r="G309" s="392" t="s">
        <v>26</v>
      </c>
      <c r="H309" s="392"/>
      <c r="I309" s="393"/>
      <c r="J309" s="90">
        <f>SUM(J310:J313)</f>
        <v>119123.4</v>
      </c>
      <c r="K309" s="91">
        <f>SUM(K310:K313)</f>
        <v>1048340.9000000001</v>
      </c>
      <c r="L309" s="92">
        <f>SUM(L310:L313)</f>
        <v>0</v>
      </c>
      <c r="M309" s="93">
        <f>SUM(M310:M313)</f>
        <v>107370</v>
      </c>
      <c r="N309" s="118"/>
    </row>
    <row r="310" spans="1:16" s="87" customFormat="1">
      <c r="A310" s="401"/>
      <c r="B310" s="401"/>
      <c r="C310" s="401"/>
      <c r="D310" s="394"/>
      <c r="E310" s="454"/>
      <c r="F310" s="391"/>
      <c r="G310" s="392" t="s">
        <v>27</v>
      </c>
      <c r="H310" s="392"/>
      <c r="I310" s="393"/>
      <c r="J310" s="90">
        <f t="shared" ref="J310:J313" si="16">J11+J176+J236</f>
        <v>0</v>
      </c>
      <c r="K310" s="91">
        <f>K11+K176+K236</f>
        <v>0</v>
      </c>
      <c r="L310" s="92">
        <f>L11+L176+L236</f>
        <v>0</v>
      </c>
      <c r="M310" s="93">
        <f>M11+M176+M236</f>
        <v>0</v>
      </c>
      <c r="N310" s="118"/>
    </row>
    <row r="311" spans="1:16" s="87" customFormat="1" ht="15" customHeight="1">
      <c r="A311" s="401"/>
      <c r="B311" s="401"/>
      <c r="C311" s="401"/>
      <c r="D311" s="158" t="s">
        <v>28</v>
      </c>
      <c r="E311" s="221"/>
      <c r="F311" s="161"/>
      <c r="G311" s="159" t="s">
        <v>29</v>
      </c>
      <c r="H311" s="159"/>
      <c r="I311" s="160"/>
      <c r="J311" s="90">
        <f t="shared" si="16"/>
        <v>50491.8</v>
      </c>
      <c r="K311" s="91">
        <f t="shared" ref="K311:K312" si="17">K12+K177+K237+K291</f>
        <v>423162.8</v>
      </c>
      <c r="L311" s="212">
        <f t="shared" ref="L311:L312" si="18">L12+L177+L237+L291</f>
        <v>0</v>
      </c>
      <c r="M311" s="93">
        <f t="shared" ref="M311:M312" si="19">M12+M177+M237+M291</f>
        <v>0</v>
      </c>
      <c r="N311" s="118"/>
      <c r="O311" s="211"/>
      <c r="P311" s="211"/>
    </row>
    <row r="312" spans="1:16" s="87" customFormat="1" ht="15" customHeight="1">
      <c r="A312" s="401"/>
      <c r="B312" s="401"/>
      <c r="C312" s="401"/>
      <c r="D312" s="394" t="s">
        <v>30</v>
      </c>
      <c r="E312" s="454" t="s">
        <v>249</v>
      </c>
      <c r="F312" s="396"/>
      <c r="G312" s="392" t="s">
        <v>30</v>
      </c>
      <c r="H312" s="392"/>
      <c r="I312" s="393"/>
      <c r="J312" s="90">
        <f t="shared" si="16"/>
        <v>68631.599999999991</v>
      </c>
      <c r="K312" s="91">
        <f t="shared" si="17"/>
        <v>625178.10000000009</v>
      </c>
      <c r="L312" s="92">
        <f t="shared" si="18"/>
        <v>0</v>
      </c>
      <c r="M312" s="93">
        <f t="shared" si="19"/>
        <v>107370</v>
      </c>
      <c r="N312" s="118"/>
    </row>
    <row r="313" spans="1:16" s="135" customFormat="1" ht="52.5" customHeight="1">
      <c r="A313" s="401"/>
      <c r="B313" s="401"/>
      <c r="C313" s="401"/>
      <c r="D313" s="394"/>
      <c r="E313" s="454"/>
      <c r="F313" s="396"/>
      <c r="G313" s="392" t="s">
        <v>31</v>
      </c>
      <c r="H313" s="392"/>
      <c r="I313" s="393"/>
      <c r="J313" s="90">
        <f t="shared" si="16"/>
        <v>0</v>
      </c>
      <c r="K313" s="91">
        <f>K14+K179+K239</f>
        <v>0</v>
      </c>
      <c r="L313" s="92">
        <f>L14+L179+L239</f>
        <v>0</v>
      </c>
      <c r="M313" s="93">
        <f>M14+M179+M239</f>
        <v>0</v>
      </c>
      <c r="N313" s="118"/>
    </row>
    <row r="314" spans="1:16" s="135" customFormat="1" ht="59.25" customHeight="1">
      <c r="A314" s="390" t="s">
        <v>247</v>
      </c>
      <c r="B314" s="390"/>
      <c r="C314" s="390"/>
      <c r="D314" s="390"/>
      <c r="E314" s="390"/>
      <c r="F314" s="390"/>
      <c r="G314" s="390"/>
      <c r="H314" s="390"/>
      <c r="I314" s="226"/>
      <c r="J314" s="131"/>
      <c r="K314" s="132"/>
      <c r="L314" s="133"/>
      <c r="M314" s="134"/>
      <c r="N314" s="214"/>
    </row>
    <row r="315" spans="1:16" s="135" customFormat="1">
      <c r="A315" s="215"/>
      <c r="B315" s="214"/>
      <c r="D315" s="214"/>
      <c r="E315" s="2"/>
      <c r="F315" s="214"/>
      <c r="G315" s="214"/>
      <c r="H315" s="216"/>
      <c r="I315" s="217"/>
      <c r="J315" s="131"/>
      <c r="K315" s="132"/>
      <c r="L315" s="133"/>
      <c r="M315" s="134"/>
      <c r="N315" s="214"/>
    </row>
    <row r="316" spans="1:16" s="135" customFormat="1">
      <c r="A316" s="215"/>
      <c r="B316" s="214"/>
      <c r="D316" s="214"/>
      <c r="E316" s="2"/>
      <c r="F316" s="214"/>
      <c r="G316" s="214"/>
      <c r="H316" s="216"/>
      <c r="I316" s="217"/>
      <c r="J316" s="131"/>
      <c r="K316" s="132"/>
      <c r="L316" s="133"/>
      <c r="M316" s="134"/>
      <c r="N316" s="214"/>
    </row>
    <row r="317" spans="1:16" s="135" customFormat="1">
      <c r="A317" s="215"/>
      <c r="B317" s="214"/>
      <c r="D317" s="214"/>
      <c r="E317" s="2"/>
      <c r="F317" s="214"/>
      <c r="G317" s="214"/>
      <c r="H317" s="216"/>
      <c r="I317" s="217"/>
      <c r="J317" s="131"/>
      <c r="K317" s="132"/>
      <c r="L317" s="133"/>
      <c r="M317" s="134"/>
      <c r="N317" s="214"/>
    </row>
    <row r="318" spans="1:16" s="135" customFormat="1">
      <c r="A318" s="215"/>
      <c r="B318" s="214"/>
      <c r="D318" s="214"/>
      <c r="E318" s="2"/>
      <c r="F318" s="214"/>
      <c r="G318" s="214"/>
      <c r="H318" s="216"/>
      <c r="I318" s="217"/>
      <c r="J318" s="131"/>
      <c r="K318" s="132"/>
      <c r="L318" s="133"/>
      <c r="M318" s="134"/>
      <c r="N318" s="214"/>
    </row>
    <row r="319" spans="1:16" s="135" customFormat="1">
      <c r="A319" s="215"/>
      <c r="B319" s="214"/>
      <c r="D319" s="214"/>
      <c r="E319" s="2"/>
      <c r="F319" s="214"/>
      <c r="G319" s="214"/>
      <c r="H319" s="216"/>
      <c r="I319" s="217"/>
      <c r="J319" s="131"/>
      <c r="K319" s="132"/>
      <c r="L319" s="133"/>
      <c r="M319" s="134"/>
      <c r="N319" s="214"/>
    </row>
    <row r="320" spans="1:16" s="135" customFormat="1">
      <c r="A320" s="214"/>
      <c r="B320" s="214"/>
      <c r="D320" s="214"/>
      <c r="E320" s="2"/>
      <c r="F320" s="214"/>
      <c r="G320" s="214"/>
      <c r="H320" s="216"/>
      <c r="I320" s="217"/>
      <c r="J320" s="131"/>
      <c r="K320" s="132"/>
      <c r="L320" s="133"/>
      <c r="M320" s="134"/>
      <c r="N320" s="214"/>
    </row>
    <row r="321" spans="1:14" s="135" customFormat="1">
      <c r="A321" s="214"/>
      <c r="B321" s="214"/>
      <c r="D321" s="214"/>
      <c r="E321" s="2"/>
      <c r="F321" s="214"/>
      <c r="G321" s="214"/>
      <c r="H321" s="216"/>
      <c r="I321" s="217"/>
      <c r="J321" s="131"/>
      <c r="K321" s="132"/>
      <c r="L321" s="133"/>
      <c r="M321" s="134"/>
      <c r="N321" s="214"/>
    </row>
    <row r="322" spans="1:14" s="135" customFormat="1">
      <c r="A322" s="214"/>
      <c r="B322" s="214"/>
      <c r="D322" s="214"/>
      <c r="E322" s="2"/>
      <c r="F322" s="214"/>
      <c r="G322" s="214"/>
      <c r="H322" s="216"/>
      <c r="I322" s="217"/>
      <c r="J322" s="131"/>
      <c r="K322" s="132"/>
      <c r="L322" s="133"/>
      <c r="M322" s="134"/>
      <c r="N322" s="214"/>
    </row>
    <row r="323" spans="1:14" s="135" customFormat="1">
      <c r="A323" s="214"/>
      <c r="B323" s="214"/>
      <c r="D323" s="214"/>
      <c r="E323" s="2"/>
      <c r="F323" s="214"/>
      <c r="G323" s="214"/>
      <c r="H323" s="216"/>
      <c r="I323" s="217"/>
      <c r="J323" s="131"/>
      <c r="K323" s="132"/>
      <c r="L323" s="133"/>
      <c r="M323" s="134"/>
      <c r="N323" s="214"/>
    </row>
    <row r="324" spans="1:14" s="135" customFormat="1">
      <c r="A324" s="214"/>
      <c r="B324" s="214"/>
      <c r="D324" s="214"/>
      <c r="E324" s="2"/>
      <c r="F324" s="214"/>
      <c r="G324" s="214"/>
      <c r="H324" s="216"/>
      <c r="I324" s="217"/>
      <c r="J324" s="131"/>
      <c r="K324" s="132"/>
      <c r="L324" s="133"/>
      <c r="M324" s="134"/>
      <c r="N324" s="214"/>
    </row>
    <row r="325" spans="1:14" s="135" customFormat="1">
      <c r="A325" s="214"/>
      <c r="B325" s="214"/>
      <c r="D325" s="214"/>
      <c r="E325" s="2"/>
      <c r="F325" s="214"/>
      <c r="G325" s="214"/>
      <c r="H325" s="216"/>
      <c r="I325" s="217"/>
      <c r="J325" s="131"/>
      <c r="K325" s="132"/>
      <c r="L325" s="133"/>
      <c r="M325" s="134"/>
      <c r="N325" s="214"/>
    </row>
    <row r="326" spans="1:14" s="135" customFormat="1">
      <c r="A326" s="214"/>
      <c r="B326" s="214"/>
      <c r="D326" s="214"/>
      <c r="E326" s="2"/>
      <c r="F326" s="214"/>
      <c r="G326" s="214"/>
      <c r="H326" s="216"/>
      <c r="I326" s="217"/>
      <c r="J326" s="131"/>
      <c r="K326" s="132"/>
      <c r="L326" s="133"/>
      <c r="M326" s="134"/>
      <c r="N326" s="214"/>
    </row>
    <row r="327" spans="1:14" s="135" customFormat="1">
      <c r="A327" s="214"/>
      <c r="B327" s="214"/>
      <c r="D327" s="214"/>
      <c r="E327" s="2"/>
      <c r="F327" s="214"/>
      <c r="G327" s="214"/>
      <c r="H327" s="216"/>
      <c r="I327" s="217"/>
      <c r="J327" s="131"/>
      <c r="K327" s="132"/>
      <c r="L327" s="133"/>
      <c r="M327" s="134"/>
      <c r="N327" s="214"/>
    </row>
    <row r="328" spans="1:14" s="135" customFormat="1">
      <c r="A328" s="214"/>
      <c r="B328" s="214"/>
      <c r="D328" s="214"/>
      <c r="E328" s="2"/>
      <c r="F328" s="214"/>
      <c r="G328" s="214"/>
      <c r="H328" s="216"/>
      <c r="I328" s="217"/>
      <c r="J328" s="131"/>
      <c r="K328" s="132"/>
      <c r="L328" s="133"/>
      <c r="M328" s="134"/>
      <c r="N328" s="214"/>
    </row>
    <row r="329" spans="1:14" s="135" customFormat="1">
      <c r="A329" s="214"/>
      <c r="B329" s="214"/>
      <c r="D329" s="214"/>
      <c r="E329" s="2"/>
      <c r="F329" s="214"/>
      <c r="G329" s="214"/>
      <c r="H329" s="216"/>
      <c r="I329" s="217"/>
      <c r="J329" s="131"/>
      <c r="K329" s="132"/>
      <c r="L329" s="133"/>
      <c r="M329" s="134"/>
      <c r="N329" s="214"/>
    </row>
    <row r="330" spans="1:14" s="135" customFormat="1">
      <c r="A330" s="214"/>
      <c r="B330" s="214"/>
      <c r="D330" s="214"/>
      <c r="E330" s="2"/>
      <c r="F330" s="214"/>
      <c r="G330" s="214"/>
      <c r="H330" s="216"/>
      <c r="I330" s="217"/>
      <c r="J330" s="131"/>
      <c r="K330" s="132"/>
      <c r="L330" s="133"/>
      <c r="M330" s="134"/>
      <c r="N330" s="214"/>
    </row>
    <row r="331" spans="1:14" s="135" customFormat="1">
      <c r="A331" s="214"/>
      <c r="B331" s="214"/>
      <c r="D331" s="214"/>
      <c r="E331" s="2"/>
      <c r="F331" s="214"/>
      <c r="G331" s="214"/>
      <c r="H331" s="216"/>
      <c r="I331" s="217"/>
      <c r="J331" s="131"/>
      <c r="K331" s="132"/>
      <c r="L331" s="133"/>
      <c r="M331" s="134"/>
      <c r="N331" s="214"/>
    </row>
    <row r="332" spans="1:14" s="135" customFormat="1">
      <c r="A332" s="214"/>
      <c r="B332" s="214"/>
      <c r="D332" s="214"/>
      <c r="E332" s="2"/>
      <c r="F332" s="214"/>
      <c r="G332" s="214"/>
      <c r="H332" s="216"/>
      <c r="I332" s="217"/>
      <c r="J332" s="131"/>
      <c r="K332" s="132"/>
      <c r="L332" s="133"/>
      <c r="M332" s="134"/>
      <c r="N332" s="214"/>
    </row>
    <row r="333" spans="1:14" s="135" customFormat="1">
      <c r="A333" s="214"/>
      <c r="B333" s="214"/>
      <c r="D333" s="214"/>
      <c r="E333" s="2"/>
      <c r="F333" s="214"/>
      <c r="G333" s="214"/>
      <c r="H333" s="216"/>
      <c r="I333" s="217"/>
      <c r="J333" s="131"/>
      <c r="K333" s="132"/>
      <c r="L333" s="133"/>
      <c r="M333" s="134"/>
      <c r="N333" s="214"/>
    </row>
    <row r="334" spans="1:14" s="135" customFormat="1">
      <c r="A334" s="214"/>
      <c r="B334" s="214"/>
      <c r="D334" s="214"/>
      <c r="E334" s="2"/>
      <c r="F334" s="214"/>
      <c r="G334" s="214"/>
      <c r="H334" s="216"/>
      <c r="I334" s="217"/>
      <c r="J334" s="131"/>
      <c r="K334" s="132"/>
      <c r="L334" s="133"/>
      <c r="M334" s="134"/>
      <c r="N334" s="214"/>
    </row>
    <row r="335" spans="1:14" s="135" customFormat="1">
      <c r="A335" s="214"/>
      <c r="B335" s="214"/>
      <c r="D335" s="214"/>
      <c r="E335" s="2"/>
      <c r="F335" s="214"/>
      <c r="G335" s="214"/>
      <c r="H335" s="216"/>
      <c r="I335" s="217"/>
      <c r="J335" s="131"/>
      <c r="K335" s="132"/>
      <c r="L335" s="133"/>
      <c r="M335" s="134"/>
      <c r="N335" s="214"/>
    </row>
    <row r="336" spans="1:14" s="135" customFormat="1">
      <c r="A336" s="214"/>
      <c r="B336" s="214"/>
      <c r="D336" s="214"/>
      <c r="E336" s="2"/>
      <c r="F336" s="214"/>
      <c r="G336" s="214"/>
      <c r="H336" s="216"/>
      <c r="I336" s="217"/>
      <c r="J336" s="131"/>
      <c r="K336" s="132"/>
      <c r="L336" s="133"/>
      <c r="M336" s="134"/>
      <c r="N336" s="214"/>
    </row>
    <row r="337" spans="1:14" s="135" customFormat="1">
      <c r="A337" s="214"/>
      <c r="B337" s="214"/>
      <c r="D337" s="214"/>
      <c r="E337" s="2"/>
      <c r="F337" s="214"/>
      <c r="G337" s="214"/>
      <c r="H337" s="216"/>
      <c r="I337" s="217"/>
      <c r="J337" s="131"/>
      <c r="K337" s="132"/>
      <c r="L337" s="133"/>
      <c r="M337" s="134"/>
      <c r="N337" s="214"/>
    </row>
    <row r="338" spans="1:14" s="135" customFormat="1">
      <c r="A338" s="214"/>
      <c r="B338" s="214"/>
      <c r="D338" s="214"/>
      <c r="E338" s="2"/>
      <c r="F338" s="214"/>
      <c r="G338" s="214"/>
      <c r="H338" s="216"/>
      <c r="I338" s="217"/>
      <c r="J338" s="131"/>
      <c r="K338" s="132"/>
      <c r="L338" s="133"/>
      <c r="M338" s="134"/>
      <c r="N338" s="214"/>
    </row>
    <row r="339" spans="1:14" s="135" customFormat="1">
      <c r="A339" s="214"/>
      <c r="B339" s="214"/>
      <c r="D339" s="214"/>
      <c r="E339" s="2"/>
      <c r="F339" s="214"/>
      <c r="G339" s="214"/>
      <c r="H339" s="216"/>
      <c r="I339" s="217"/>
      <c r="J339" s="131"/>
      <c r="K339" s="132"/>
      <c r="L339" s="133"/>
      <c r="M339" s="134"/>
      <c r="N339" s="214"/>
    </row>
    <row r="340" spans="1:14" s="135" customFormat="1">
      <c r="A340" s="214"/>
      <c r="B340" s="214"/>
      <c r="D340" s="214"/>
      <c r="E340" s="2"/>
      <c r="F340" s="214"/>
      <c r="G340" s="214"/>
      <c r="H340" s="216"/>
      <c r="I340" s="217"/>
      <c r="J340" s="131"/>
      <c r="K340" s="132"/>
      <c r="L340" s="133"/>
      <c r="M340" s="134"/>
      <c r="N340" s="214"/>
    </row>
    <row r="341" spans="1:14" s="135" customFormat="1">
      <c r="A341" s="214"/>
      <c r="B341" s="214"/>
      <c r="D341" s="214"/>
      <c r="E341" s="2"/>
      <c r="F341" s="214"/>
      <c r="G341" s="214"/>
      <c r="H341" s="216"/>
      <c r="I341" s="217"/>
      <c r="J341" s="131"/>
      <c r="K341" s="132"/>
      <c r="L341" s="133"/>
      <c r="M341" s="134"/>
      <c r="N341" s="214"/>
    </row>
    <row r="342" spans="1:14" s="135" customFormat="1">
      <c r="A342" s="214"/>
      <c r="B342" s="214"/>
      <c r="D342" s="214"/>
      <c r="E342" s="2"/>
      <c r="F342" s="214"/>
      <c r="G342" s="214"/>
      <c r="H342" s="216"/>
      <c r="I342" s="217"/>
      <c r="J342" s="131"/>
      <c r="K342" s="132"/>
      <c r="L342" s="133"/>
      <c r="M342" s="134"/>
      <c r="N342" s="214"/>
    </row>
    <row r="343" spans="1:14" s="135" customFormat="1">
      <c r="A343" s="214"/>
      <c r="B343" s="214"/>
      <c r="D343" s="214"/>
      <c r="E343" s="2"/>
      <c r="F343" s="214"/>
      <c r="G343" s="214"/>
      <c r="H343" s="216"/>
      <c r="I343" s="217"/>
      <c r="J343" s="131"/>
      <c r="K343" s="132"/>
      <c r="L343" s="133"/>
      <c r="M343" s="134"/>
      <c r="N343" s="214"/>
    </row>
    <row r="344" spans="1:14" s="135" customFormat="1">
      <c r="A344" s="214"/>
      <c r="B344" s="214"/>
      <c r="D344" s="214"/>
      <c r="E344" s="2"/>
      <c r="F344" s="214"/>
      <c r="G344" s="214"/>
      <c r="H344" s="216"/>
      <c r="I344" s="217"/>
      <c r="J344" s="131"/>
      <c r="K344" s="132"/>
      <c r="L344" s="133"/>
      <c r="M344" s="134"/>
      <c r="N344" s="214"/>
    </row>
    <row r="345" spans="1:14" s="135" customFormat="1">
      <c r="A345" s="214"/>
      <c r="B345" s="214"/>
      <c r="D345" s="214"/>
      <c r="E345" s="2"/>
      <c r="F345" s="214"/>
      <c r="G345" s="214"/>
      <c r="H345" s="216"/>
      <c r="I345" s="217"/>
      <c r="J345" s="131"/>
      <c r="K345" s="132"/>
      <c r="L345" s="133"/>
      <c r="M345" s="134"/>
      <c r="N345" s="214"/>
    </row>
    <row r="346" spans="1:14" s="135" customFormat="1">
      <c r="A346" s="214"/>
      <c r="B346" s="214"/>
      <c r="D346" s="214"/>
      <c r="E346" s="2"/>
      <c r="F346" s="214"/>
      <c r="G346" s="214"/>
      <c r="H346" s="216"/>
      <c r="I346" s="217"/>
      <c r="J346" s="131"/>
      <c r="K346" s="132"/>
      <c r="L346" s="133"/>
      <c r="M346" s="134"/>
      <c r="N346" s="214"/>
    </row>
    <row r="347" spans="1:14" s="135" customFormat="1">
      <c r="A347" s="214"/>
      <c r="B347" s="214"/>
      <c r="D347" s="214"/>
      <c r="E347" s="2"/>
      <c r="F347" s="214"/>
      <c r="G347" s="214"/>
      <c r="H347" s="216"/>
      <c r="I347" s="217"/>
      <c r="J347" s="131"/>
      <c r="K347" s="132"/>
      <c r="L347" s="133"/>
      <c r="M347" s="134"/>
      <c r="N347" s="214"/>
    </row>
    <row r="348" spans="1:14" s="135" customFormat="1">
      <c r="A348" s="214"/>
      <c r="B348" s="214"/>
      <c r="D348" s="214"/>
      <c r="E348" s="2"/>
      <c r="F348" s="214"/>
      <c r="G348" s="214"/>
      <c r="H348" s="216"/>
      <c r="I348" s="217"/>
      <c r="J348" s="131"/>
      <c r="K348" s="132"/>
      <c r="L348" s="133"/>
      <c r="M348" s="134"/>
      <c r="N348" s="214"/>
    </row>
    <row r="349" spans="1:14" s="135" customFormat="1">
      <c r="A349" s="214"/>
      <c r="B349" s="214"/>
      <c r="D349" s="214"/>
      <c r="E349" s="2"/>
      <c r="F349" s="214"/>
      <c r="G349" s="214"/>
      <c r="H349" s="216"/>
      <c r="I349" s="217"/>
      <c r="J349" s="131"/>
      <c r="K349" s="132"/>
      <c r="L349" s="133"/>
      <c r="M349" s="134"/>
      <c r="N349" s="214"/>
    </row>
    <row r="350" spans="1:14" s="135" customFormat="1">
      <c r="A350" s="214"/>
      <c r="B350" s="214"/>
      <c r="D350" s="214"/>
      <c r="E350" s="2"/>
      <c r="F350" s="214"/>
      <c r="G350" s="214"/>
      <c r="H350" s="216"/>
      <c r="I350" s="217"/>
      <c r="J350" s="131"/>
      <c r="K350" s="132"/>
      <c r="L350" s="133"/>
      <c r="M350" s="134"/>
      <c r="N350" s="214"/>
    </row>
    <row r="351" spans="1:14" s="135" customFormat="1">
      <c r="A351" s="214"/>
      <c r="B351" s="214"/>
      <c r="D351" s="214"/>
      <c r="E351" s="2"/>
      <c r="F351" s="214"/>
      <c r="G351" s="214"/>
      <c r="H351" s="216"/>
      <c r="I351" s="217"/>
      <c r="J351" s="131"/>
      <c r="K351" s="132"/>
      <c r="L351" s="133"/>
      <c r="M351" s="134"/>
      <c r="N351" s="214"/>
    </row>
    <row r="352" spans="1:14" s="135" customFormat="1">
      <c r="A352" s="214"/>
      <c r="B352" s="214"/>
      <c r="D352" s="214"/>
      <c r="E352" s="2"/>
      <c r="F352" s="214"/>
      <c r="G352" s="214"/>
      <c r="H352" s="216"/>
      <c r="I352" s="217"/>
      <c r="J352" s="131"/>
      <c r="K352" s="132"/>
      <c r="L352" s="133"/>
      <c r="M352" s="134"/>
      <c r="N352" s="214"/>
    </row>
    <row r="353" spans="1:14" s="135" customFormat="1">
      <c r="A353" s="214"/>
      <c r="B353" s="214"/>
      <c r="D353" s="214"/>
      <c r="E353" s="2"/>
      <c r="F353" s="214"/>
      <c r="G353" s="214"/>
      <c r="H353" s="216"/>
      <c r="I353" s="217"/>
      <c r="J353" s="131"/>
      <c r="K353" s="132"/>
      <c r="L353" s="133"/>
      <c r="M353" s="134"/>
      <c r="N353" s="214"/>
    </row>
    <row r="354" spans="1:14" s="135" customFormat="1">
      <c r="A354" s="214"/>
      <c r="B354" s="214"/>
      <c r="D354" s="214"/>
      <c r="E354" s="2"/>
      <c r="F354" s="214"/>
      <c r="G354" s="214"/>
      <c r="H354" s="216"/>
      <c r="I354" s="217"/>
      <c r="J354" s="131"/>
      <c r="K354" s="132"/>
      <c r="L354" s="133"/>
      <c r="M354" s="134"/>
      <c r="N354" s="214"/>
    </row>
    <row r="355" spans="1:14" s="135" customFormat="1">
      <c r="A355" s="214"/>
      <c r="B355" s="214"/>
      <c r="D355" s="214"/>
      <c r="E355" s="2"/>
      <c r="F355" s="214"/>
      <c r="G355" s="214"/>
      <c r="H355" s="216"/>
      <c r="I355" s="217"/>
      <c r="J355" s="131"/>
      <c r="K355" s="132"/>
      <c r="L355" s="133"/>
      <c r="M355" s="134"/>
      <c r="N355" s="214"/>
    </row>
    <row r="356" spans="1:14" s="135" customFormat="1">
      <c r="A356" s="214"/>
      <c r="B356" s="214"/>
      <c r="D356" s="214"/>
      <c r="E356" s="2"/>
      <c r="F356" s="214"/>
      <c r="G356" s="214"/>
      <c r="H356" s="216"/>
      <c r="I356" s="217"/>
      <c r="J356" s="131"/>
      <c r="K356" s="132"/>
      <c r="L356" s="133"/>
      <c r="M356" s="134"/>
      <c r="N356" s="214"/>
    </row>
    <row r="357" spans="1:14" s="135" customFormat="1">
      <c r="A357" s="214"/>
      <c r="B357" s="214"/>
      <c r="D357" s="214"/>
      <c r="E357" s="2"/>
      <c r="F357" s="214"/>
      <c r="G357" s="214"/>
      <c r="H357" s="216"/>
      <c r="I357" s="217"/>
      <c r="J357" s="131"/>
      <c r="K357" s="132"/>
      <c r="L357" s="133"/>
      <c r="M357" s="134"/>
      <c r="N357" s="214"/>
    </row>
    <row r="358" spans="1:14" s="135" customFormat="1">
      <c r="A358" s="214"/>
      <c r="B358" s="214"/>
      <c r="D358" s="214"/>
      <c r="E358" s="2"/>
      <c r="F358" s="214"/>
      <c r="G358" s="214"/>
      <c r="H358" s="216"/>
      <c r="I358" s="217"/>
      <c r="J358" s="131"/>
      <c r="K358" s="132"/>
      <c r="L358" s="133"/>
      <c r="M358" s="134"/>
      <c r="N358" s="214"/>
    </row>
    <row r="359" spans="1:14" s="135" customFormat="1">
      <c r="A359" s="214"/>
      <c r="B359" s="214"/>
      <c r="D359" s="214"/>
      <c r="E359" s="2"/>
      <c r="F359" s="214"/>
      <c r="G359" s="214"/>
      <c r="H359" s="216"/>
      <c r="I359" s="217"/>
      <c r="J359" s="131"/>
      <c r="K359" s="132"/>
      <c r="L359" s="133"/>
      <c r="M359" s="134"/>
      <c r="N359" s="214"/>
    </row>
    <row r="360" spans="1:14" s="135" customFormat="1">
      <c r="A360" s="214"/>
      <c r="B360" s="214"/>
      <c r="D360" s="214"/>
      <c r="E360" s="2"/>
      <c r="F360" s="214"/>
      <c r="G360" s="214"/>
      <c r="H360" s="216"/>
      <c r="I360" s="217"/>
      <c r="J360" s="131"/>
      <c r="K360" s="132"/>
      <c r="L360" s="133"/>
      <c r="M360" s="134"/>
      <c r="N360" s="214"/>
    </row>
    <row r="361" spans="1:14" s="135" customFormat="1">
      <c r="A361" s="214"/>
      <c r="B361" s="214"/>
      <c r="D361" s="214"/>
      <c r="E361" s="2"/>
      <c r="F361" s="214"/>
      <c r="G361" s="214"/>
      <c r="H361" s="216"/>
      <c r="I361" s="217"/>
      <c r="J361" s="131"/>
      <c r="K361" s="132"/>
      <c r="L361" s="133"/>
      <c r="M361" s="134"/>
      <c r="N361" s="214"/>
    </row>
    <row r="362" spans="1:14" s="135" customFormat="1">
      <c r="A362" s="214"/>
      <c r="B362" s="214"/>
      <c r="D362" s="214"/>
      <c r="E362" s="2"/>
      <c r="F362" s="214"/>
      <c r="G362" s="214"/>
      <c r="H362" s="216"/>
      <c r="I362" s="217"/>
      <c r="J362" s="131"/>
      <c r="K362" s="132"/>
      <c r="L362" s="133"/>
      <c r="M362" s="134"/>
      <c r="N362" s="214"/>
    </row>
    <row r="363" spans="1:14" s="135" customFormat="1">
      <c r="A363" s="214"/>
      <c r="B363" s="214"/>
      <c r="D363" s="214"/>
      <c r="E363" s="2"/>
      <c r="F363" s="214"/>
      <c r="G363" s="214"/>
      <c r="H363" s="216"/>
      <c r="I363" s="217"/>
      <c r="J363" s="131"/>
      <c r="K363" s="132"/>
      <c r="L363" s="133"/>
      <c r="M363" s="134"/>
      <c r="N363" s="214"/>
    </row>
    <row r="364" spans="1:14" s="135" customFormat="1">
      <c r="A364" s="214"/>
      <c r="B364" s="214"/>
      <c r="D364" s="214"/>
      <c r="E364" s="2"/>
      <c r="F364" s="214"/>
      <c r="G364" s="214"/>
      <c r="H364" s="216"/>
      <c r="I364" s="217"/>
      <c r="J364" s="131"/>
      <c r="K364" s="132"/>
      <c r="L364" s="133"/>
      <c r="M364" s="134"/>
      <c r="N364" s="214"/>
    </row>
    <row r="365" spans="1:14" s="135" customFormat="1">
      <c r="A365" s="214"/>
      <c r="B365" s="214"/>
      <c r="D365" s="214"/>
      <c r="E365" s="2"/>
      <c r="F365" s="214"/>
      <c r="G365" s="214"/>
      <c r="H365" s="216"/>
      <c r="I365" s="217"/>
      <c r="J365" s="131"/>
      <c r="K365" s="132"/>
      <c r="L365" s="133"/>
      <c r="M365" s="134"/>
      <c r="N365" s="214"/>
    </row>
    <row r="366" spans="1:14" s="135" customFormat="1">
      <c r="A366" s="214"/>
      <c r="B366" s="214"/>
      <c r="D366" s="214"/>
      <c r="E366" s="2"/>
      <c r="F366" s="214"/>
      <c r="G366" s="214"/>
      <c r="H366" s="216"/>
      <c r="I366" s="217"/>
      <c r="J366" s="131"/>
      <c r="K366" s="132"/>
      <c r="L366" s="133"/>
      <c r="M366" s="134"/>
      <c r="N366" s="214"/>
    </row>
    <row r="367" spans="1:14" s="135" customFormat="1">
      <c r="A367" s="214"/>
      <c r="B367" s="214"/>
      <c r="D367" s="214"/>
      <c r="E367" s="2"/>
      <c r="F367" s="214"/>
      <c r="G367" s="214"/>
      <c r="H367" s="216"/>
      <c r="I367" s="217"/>
      <c r="J367" s="131"/>
      <c r="K367" s="132"/>
      <c r="L367" s="133"/>
      <c r="M367" s="134"/>
      <c r="N367" s="214"/>
    </row>
    <row r="368" spans="1:14" s="135" customFormat="1">
      <c r="A368" s="214"/>
      <c r="B368" s="214"/>
      <c r="D368" s="214"/>
      <c r="E368" s="2"/>
      <c r="F368" s="214"/>
      <c r="G368" s="214"/>
      <c r="H368" s="216"/>
      <c r="I368" s="217"/>
      <c r="J368" s="131"/>
      <c r="K368" s="132"/>
      <c r="L368" s="133"/>
      <c r="M368" s="134"/>
      <c r="N368" s="214"/>
    </row>
    <row r="369" spans="1:14" s="135" customFormat="1">
      <c r="A369" s="214"/>
      <c r="B369" s="214"/>
      <c r="D369" s="214"/>
      <c r="E369" s="2"/>
      <c r="F369" s="214"/>
      <c r="G369" s="214"/>
      <c r="H369" s="216"/>
      <c r="I369" s="217"/>
      <c r="J369" s="131"/>
      <c r="K369" s="132"/>
      <c r="L369" s="133"/>
      <c r="M369" s="134"/>
      <c r="N369" s="214"/>
    </row>
    <row r="370" spans="1:14" s="135" customFormat="1">
      <c r="A370" s="214"/>
      <c r="B370" s="214"/>
      <c r="D370" s="214"/>
      <c r="E370" s="2"/>
      <c r="F370" s="214"/>
      <c r="G370" s="214"/>
      <c r="H370" s="216"/>
      <c r="I370" s="217"/>
      <c r="J370" s="131"/>
      <c r="K370" s="132"/>
      <c r="L370" s="133"/>
      <c r="M370" s="134"/>
      <c r="N370" s="214"/>
    </row>
    <row r="371" spans="1:14" s="135" customFormat="1">
      <c r="A371" s="214"/>
      <c r="B371" s="214"/>
      <c r="D371" s="214"/>
      <c r="E371" s="2"/>
      <c r="F371" s="214"/>
      <c r="G371" s="214"/>
      <c r="H371" s="216"/>
      <c r="I371" s="217"/>
      <c r="J371" s="131"/>
      <c r="K371" s="132"/>
      <c r="L371" s="133"/>
      <c r="M371" s="134"/>
      <c r="N371" s="214"/>
    </row>
    <row r="372" spans="1:14" s="135" customFormat="1">
      <c r="A372" s="214"/>
      <c r="B372" s="214"/>
      <c r="D372" s="214"/>
      <c r="E372" s="2"/>
      <c r="F372" s="214"/>
      <c r="G372" s="214"/>
      <c r="H372" s="216"/>
      <c r="I372" s="217"/>
      <c r="J372" s="131"/>
      <c r="K372" s="132"/>
      <c r="L372" s="133"/>
      <c r="M372" s="134"/>
      <c r="N372" s="214"/>
    </row>
    <row r="373" spans="1:14" s="135" customFormat="1">
      <c r="A373" s="214"/>
      <c r="B373" s="214"/>
      <c r="D373" s="214"/>
      <c r="E373" s="2"/>
      <c r="F373" s="214"/>
      <c r="G373" s="214"/>
      <c r="H373" s="216"/>
      <c r="I373" s="217"/>
      <c r="J373" s="131"/>
      <c r="K373" s="132"/>
      <c r="L373" s="133"/>
      <c r="M373" s="134"/>
      <c r="N373" s="214"/>
    </row>
    <row r="374" spans="1:14" s="135" customFormat="1">
      <c r="A374" s="214"/>
      <c r="B374" s="214"/>
      <c r="D374" s="214"/>
      <c r="E374" s="2"/>
      <c r="F374" s="214"/>
      <c r="G374" s="214"/>
      <c r="H374" s="216"/>
      <c r="I374" s="217"/>
      <c r="J374" s="131"/>
      <c r="K374" s="132"/>
      <c r="L374" s="133"/>
      <c r="M374" s="134"/>
      <c r="N374" s="214"/>
    </row>
    <row r="375" spans="1:14" s="135" customFormat="1">
      <c r="A375" s="214"/>
      <c r="B375" s="214"/>
      <c r="D375" s="214"/>
      <c r="E375" s="2"/>
      <c r="F375" s="214"/>
      <c r="G375" s="214"/>
      <c r="H375" s="216"/>
      <c r="I375" s="217"/>
      <c r="J375" s="131"/>
      <c r="K375" s="132"/>
      <c r="L375" s="133"/>
      <c r="M375" s="134"/>
      <c r="N375" s="214"/>
    </row>
    <row r="376" spans="1:14" s="135" customFormat="1">
      <c r="A376" s="214"/>
      <c r="B376" s="214"/>
      <c r="D376" s="214"/>
      <c r="E376" s="2"/>
      <c r="F376" s="214"/>
      <c r="G376" s="214"/>
      <c r="H376" s="216"/>
      <c r="I376" s="217"/>
      <c r="J376" s="131"/>
      <c r="K376" s="132"/>
      <c r="L376" s="133"/>
      <c r="M376" s="134"/>
      <c r="N376" s="214"/>
    </row>
    <row r="377" spans="1:14" s="135" customFormat="1">
      <c r="A377" s="214"/>
      <c r="B377" s="214"/>
      <c r="D377" s="214"/>
      <c r="E377" s="2"/>
      <c r="F377" s="214"/>
      <c r="G377" s="214"/>
      <c r="H377" s="216"/>
      <c r="I377" s="217"/>
      <c r="J377" s="131"/>
      <c r="K377" s="132"/>
      <c r="L377" s="133"/>
      <c r="M377" s="134"/>
      <c r="N377" s="214"/>
    </row>
    <row r="378" spans="1:14" s="135" customFormat="1">
      <c r="A378" s="214"/>
      <c r="B378" s="214"/>
      <c r="D378" s="214"/>
      <c r="E378" s="2"/>
      <c r="F378" s="214"/>
      <c r="G378" s="214"/>
      <c r="H378" s="216"/>
      <c r="I378" s="217"/>
      <c r="J378" s="131"/>
      <c r="K378" s="132"/>
      <c r="L378" s="133"/>
      <c r="M378" s="134"/>
      <c r="N378" s="214"/>
    </row>
    <row r="379" spans="1:14" s="135" customFormat="1">
      <c r="A379" s="214"/>
      <c r="B379" s="214"/>
      <c r="D379" s="214"/>
      <c r="E379" s="2"/>
      <c r="F379" s="214"/>
      <c r="G379" s="214"/>
      <c r="H379" s="216"/>
      <c r="I379" s="217"/>
      <c r="J379" s="131"/>
      <c r="K379" s="132"/>
      <c r="L379" s="133"/>
      <c r="M379" s="134"/>
      <c r="N379" s="214"/>
    </row>
    <row r="380" spans="1:14" s="135" customFormat="1">
      <c r="A380" s="214"/>
      <c r="B380" s="214"/>
      <c r="D380" s="214"/>
      <c r="E380" s="2"/>
      <c r="F380" s="214"/>
      <c r="G380" s="214"/>
      <c r="H380" s="216"/>
      <c r="I380" s="217"/>
      <c r="J380" s="131"/>
      <c r="K380" s="132"/>
      <c r="L380" s="133"/>
      <c r="M380" s="134"/>
      <c r="N380" s="214"/>
    </row>
    <row r="381" spans="1:14" s="135" customFormat="1">
      <c r="A381" s="214"/>
      <c r="B381" s="214"/>
      <c r="D381" s="214"/>
      <c r="E381" s="2"/>
      <c r="F381" s="214"/>
      <c r="G381" s="214"/>
      <c r="H381" s="216"/>
      <c r="I381" s="217"/>
      <c r="J381" s="131"/>
      <c r="K381" s="132"/>
      <c r="L381" s="133"/>
      <c r="M381" s="134"/>
      <c r="N381" s="214"/>
    </row>
    <row r="382" spans="1:14" s="135" customFormat="1">
      <c r="A382" s="214"/>
      <c r="B382" s="214"/>
      <c r="D382" s="214"/>
      <c r="E382" s="2"/>
      <c r="F382" s="214"/>
      <c r="G382" s="214"/>
      <c r="H382" s="216"/>
      <c r="I382" s="217"/>
      <c r="J382" s="131"/>
      <c r="K382" s="132"/>
      <c r="L382" s="133"/>
      <c r="M382" s="134"/>
      <c r="N382" s="214"/>
    </row>
    <row r="383" spans="1:14" s="135" customFormat="1">
      <c r="A383" s="214"/>
      <c r="B383" s="214"/>
      <c r="D383" s="214"/>
      <c r="E383" s="2"/>
      <c r="F383" s="214"/>
      <c r="G383" s="214"/>
      <c r="H383" s="216"/>
      <c r="I383" s="217"/>
      <c r="J383" s="131"/>
      <c r="K383" s="132"/>
      <c r="L383" s="133"/>
      <c r="M383" s="134"/>
      <c r="N383" s="214"/>
    </row>
    <row r="384" spans="1:14" s="135" customFormat="1">
      <c r="A384" s="214"/>
      <c r="B384" s="214"/>
      <c r="D384" s="214"/>
      <c r="E384" s="2"/>
      <c r="F384" s="214"/>
      <c r="G384" s="214"/>
      <c r="H384" s="216"/>
      <c r="I384" s="217"/>
      <c r="J384" s="131"/>
      <c r="K384" s="132"/>
      <c r="L384" s="133"/>
      <c r="M384" s="134"/>
      <c r="N384" s="214"/>
    </row>
    <row r="385" spans="1:14" s="135" customFormat="1">
      <c r="A385" s="214"/>
      <c r="B385" s="214"/>
      <c r="D385" s="214"/>
      <c r="E385" s="2"/>
      <c r="F385" s="214"/>
      <c r="G385" s="214"/>
      <c r="H385" s="216"/>
      <c r="I385" s="217"/>
      <c r="J385" s="131"/>
      <c r="K385" s="132"/>
      <c r="L385" s="133"/>
      <c r="M385" s="134"/>
      <c r="N385" s="214"/>
    </row>
    <row r="386" spans="1:14" s="135" customFormat="1">
      <c r="A386" s="214"/>
      <c r="B386" s="214"/>
      <c r="D386" s="214"/>
      <c r="E386" s="2"/>
      <c r="F386" s="214"/>
      <c r="G386" s="214"/>
      <c r="H386" s="216"/>
      <c r="I386" s="217"/>
      <c r="J386" s="131"/>
      <c r="K386" s="132"/>
      <c r="L386" s="133"/>
      <c r="M386" s="134"/>
      <c r="N386" s="214"/>
    </row>
    <row r="387" spans="1:14" s="135" customFormat="1">
      <c r="A387" s="214"/>
      <c r="B387" s="214"/>
      <c r="D387" s="214"/>
      <c r="E387" s="2"/>
      <c r="F387" s="214"/>
      <c r="G387" s="214"/>
      <c r="H387" s="216"/>
      <c r="I387" s="217"/>
      <c r="J387" s="131"/>
      <c r="K387" s="132"/>
      <c r="L387" s="133"/>
      <c r="M387" s="134"/>
      <c r="N387" s="214"/>
    </row>
    <row r="388" spans="1:14" s="135" customFormat="1">
      <c r="A388" s="214"/>
      <c r="B388" s="214"/>
      <c r="D388" s="214"/>
      <c r="E388" s="2"/>
      <c r="F388" s="214"/>
      <c r="G388" s="214"/>
      <c r="H388" s="216"/>
      <c r="I388" s="217"/>
      <c r="J388" s="131"/>
      <c r="K388" s="132"/>
      <c r="L388" s="133"/>
      <c r="M388" s="134"/>
      <c r="N388" s="214"/>
    </row>
    <row r="389" spans="1:14" s="135" customFormat="1">
      <c r="A389" s="214"/>
      <c r="B389" s="214"/>
      <c r="D389" s="214"/>
      <c r="E389" s="2"/>
      <c r="F389" s="214"/>
      <c r="G389" s="214"/>
      <c r="H389" s="216"/>
      <c r="I389" s="217"/>
      <c r="J389" s="131"/>
      <c r="K389" s="132"/>
      <c r="L389" s="133"/>
      <c r="M389" s="134"/>
      <c r="N389" s="214"/>
    </row>
    <row r="390" spans="1:14" s="135" customFormat="1">
      <c r="A390" s="214"/>
      <c r="B390" s="214"/>
      <c r="D390" s="214"/>
      <c r="E390" s="2"/>
      <c r="F390" s="214"/>
      <c r="G390" s="214"/>
      <c r="H390" s="216"/>
      <c r="I390" s="217"/>
      <c r="J390" s="131"/>
      <c r="K390" s="132"/>
      <c r="L390" s="133"/>
      <c r="M390" s="134"/>
      <c r="N390" s="214"/>
    </row>
    <row r="391" spans="1:14" s="135" customFormat="1">
      <c r="A391" s="214"/>
      <c r="B391" s="214"/>
      <c r="D391" s="214"/>
      <c r="E391" s="2"/>
      <c r="F391" s="214"/>
      <c r="G391" s="214"/>
      <c r="H391" s="216"/>
      <c r="I391" s="217"/>
      <c r="J391" s="131"/>
      <c r="K391" s="132"/>
      <c r="L391" s="133"/>
      <c r="M391" s="134"/>
      <c r="N391" s="214"/>
    </row>
    <row r="392" spans="1:14" s="135" customFormat="1">
      <c r="A392" s="214"/>
      <c r="B392" s="214"/>
      <c r="D392" s="214"/>
      <c r="E392" s="2"/>
      <c r="F392" s="214"/>
      <c r="G392" s="214"/>
      <c r="H392" s="216"/>
      <c r="I392" s="217"/>
      <c r="J392" s="131"/>
      <c r="K392" s="132"/>
      <c r="L392" s="133"/>
      <c r="M392" s="134"/>
      <c r="N392" s="214"/>
    </row>
    <row r="393" spans="1:14" s="135" customFormat="1">
      <c r="A393" s="214"/>
      <c r="B393" s="214"/>
      <c r="D393" s="214"/>
      <c r="E393" s="2"/>
      <c r="F393" s="214"/>
      <c r="G393" s="214"/>
      <c r="H393" s="216"/>
      <c r="I393" s="217"/>
      <c r="J393" s="131"/>
      <c r="K393" s="132"/>
      <c r="L393" s="133"/>
      <c r="M393" s="134"/>
      <c r="N393" s="214"/>
    </row>
    <row r="394" spans="1:14" s="135" customFormat="1">
      <c r="A394" s="214"/>
      <c r="B394" s="214"/>
      <c r="D394" s="214"/>
      <c r="E394" s="2"/>
      <c r="F394" s="214"/>
      <c r="G394" s="214"/>
      <c r="H394" s="216"/>
      <c r="I394" s="217"/>
      <c r="J394" s="131"/>
      <c r="K394" s="132"/>
      <c r="L394" s="133"/>
      <c r="M394" s="134"/>
      <c r="N394" s="214"/>
    </row>
    <row r="395" spans="1:14" s="135" customFormat="1">
      <c r="A395" s="214"/>
      <c r="B395" s="214"/>
      <c r="D395" s="214"/>
      <c r="E395" s="2"/>
      <c r="F395" s="214"/>
      <c r="G395" s="214"/>
      <c r="H395" s="216"/>
      <c r="I395" s="217"/>
      <c r="J395" s="131"/>
      <c r="K395" s="132"/>
      <c r="L395" s="133"/>
      <c r="M395" s="134"/>
      <c r="N395" s="214"/>
    </row>
    <row r="396" spans="1:14" s="135" customFormat="1">
      <c r="A396" s="214"/>
      <c r="B396" s="214"/>
      <c r="D396" s="214"/>
      <c r="E396" s="2"/>
      <c r="F396" s="214"/>
      <c r="G396" s="214"/>
      <c r="H396" s="216"/>
      <c r="I396" s="217"/>
      <c r="J396" s="131"/>
      <c r="K396" s="132"/>
      <c r="L396" s="133"/>
      <c r="M396" s="134"/>
      <c r="N396" s="214"/>
    </row>
    <row r="397" spans="1:14" s="135" customFormat="1">
      <c r="A397" s="214"/>
      <c r="B397" s="214"/>
      <c r="D397" s="214"/>
      <c r="E397" s="2"/>
      <c r="F397" s="214"/>
      <c r="G397" s="214"/>
      <c r="H397" s="216"/>
      <c r="I397" s="217"/>
      <c r="J397" s="131"/>
      <c r="K397" s="132"/>
      <c r="L397" s="133"/>
      <c r="M397" s="134"/>
      <c r="N397" s="214"/>
    </row>
    <row r="398" spans="1:14" s="135" customFormat="1">
      <c r="A398" s="214"/>
      <c r="B398" s="214"/>
      <c r="D398" s="214"/>
      <c r="E398" s="2"/>
      <c r="F398" s="214"/>
      <c r="G398" s="214"/>
      <c r="H398" s="216"/>
      <c r="I398" s="217"/>
      <c r="J398" s="131"/>
      <c r="K398" s="132"/>
      <c r="L398" s="133"/>
      <c r="M398" s="134"/>
      <c r="N398" s="214"/>
    </row>
    <row r="399" spans="1:14" s="135" customFormat="1">
      <c r="A399" s="214"/>
      <c r="B399" s="214"/>
      <c r="D399" s="214"/>
      <c r="E399" s="2"/>
      <c r="F399" s="214"/>
      <c r="G399" s="214"/>
      <c r="H399" s="216"/>
      <c r="I399" s="217"/>
      <c r="J399" s="131"/>
      <c r="K399" s="132"/>
      <c r="L399" s="133"/>
      <c r="M399" s="134"/>
      <c r="N399" s="214"/>
    </row>
    <row r="400" spans="1:14" s="135" customFormat="1">
      <c r="A400" s="214"/>
      <c r="B400" s="214"/>
      <c r="D400" s="214"/>
      <c r="E400" s="2"/>
      <c r="F400" s="214"/>
      <c r="G400" s="214"/>
      <c r="H400" s="216"/>
      <c r="I400" s="217"/>
      <c r="J400" s="131"/>
      <c r="K400" s="132"/>
      <c r="L400" s="133"/>
      <c r="M400" s="134"/>
      <c r="N400" s="214"/>
    </row>
    <row r="401" spans="1:14" s="135" customFormat="1">
      <c r="A401" s="214"/>
      <c r="B401" s="214"/>
      <c r="D401" s="214"/>
      <c r="E401" s="2"/>
      <c r="F401" s="214"/>
      <c r="G401" s="214"/>
      <c r="H401" s="216"/>
      <c r="I401" s="217"/>
      <c r="J401" s="131"/>
      <c r="K401" s="132"/>
      <c r="L401" s="133"/>
      <c r="M401" s="134"/>
      <c r="N401" s="214"/>
    </row>
    <row r="402" spans="1:14" s="135" customFormat="1">
      <c r="A402" s="214"/>
      <c r="B402" s="214"/>
      <c r="D402" s="214"/>
      <c r="E402" s="2"/>
      <c r="F402" s="214"/>
      <c r="G402" s="214"/>
      <c r="H402" s="216"/>
      <c r="I402" s="217"/>
      <c r="J402" s="131"/>
      <c r="K402" s="132"/>
      <c r="L402" s="133"/>
      <c r="M402" s="134"/>
      <c r="N402" s="214"/>
    </row>
    <row r="403" spans="1:14" s="135" customFormat="1">
      <c r="A403" s="214"/>
      <c r="B403" s="214"/>
      <c r="D403" s="214"/>
      <c r="E403" s="2"/>
      <c r="F403" s="214"/>
      <c r="G403" s="214"/>
      <c r="H403" s="216"/>
      <c r="I403" s="217"/>
      <c r="J403" s="131"/>
      <c r="K403" s="132"/>
      <c r="L403" s="133"/>
      <c r="M403" s="134"/>
      <c r="N403" s="214"/>
    </row>
    <row r="404" spans="1:14" s="135" customFormat="1">
      <c r="A404" s="214"/>
      <c r="B404" s="214"/>
      <c r="D404" s="214"/>
      <c r="E404" s="2"/>
      <c r="F404" s="214"/>
      <c r="G404" s="214"/>
      <c r="H404" s="216"/>
      <c r="I404" s="217"/>
      <c r="J404" s="131"/>
      <c r="K404" s="132"/>
      <c r="L404" s="133"/>
      <c r="M404" s="134"/>
      <c r="N404" s="214"/>
    </row>
    <row r="405" spans="1:14" s="135" customFormat="1">
      <c r="A405" s="214"/>
      <c r="B405" s="214"/>
      <c r="D405" s="214"/>
      <c r="E405" s="2"/>
      <c r="F405" s="214"/>
      <c r="G405" s="214"/>
      <c r="H405" s="216"/>
      <c r="I405" s="217"/>
      <c r="J405" s="131"/>
      <c r="K405" s="132"/>
      <c r="L405" s="133"/>
      <c r="M405" s="134"/>
      <c r="N405" s="214"/>
    </row>
    <row r="406" spans="1:14" s="135" customFormat="1">
      <c r="A406" s="214"/>
      <c r="B406" s="214"/>
      <c r="D406" s="214"/>
      <c r="E406" s="2"/>
      <c r="F406" s="214"/>
      <c r="G406" s="214"/>
      <c r="H406" s="216"/>
      <c r="I406" s="217"/>
      <c r="J406" s="131"/>
      <c r="K406" s="132"/>
      <c r="L406" s="133"/>
      <c r="M406" s="134"/>
      <c r="N406" s="214"/>
    </row>
    <row r="407" spans="1:14" s="135" customFormat="1">
      <c r="A407" s="214"/>
      <c r="B407" s="214"/>
      <c r="D407" s="214"/>
      <c r="E407" s="2"/>
      <c r="F407" s="214"/>
      <c r="G407" s="214"/>
      <c r="H407" s="216"/>
      <c r="I407" s="217"/>
      <c r="J407" s="131"/>
      <c r="K407" s="132"/>
      <c r="L407" s="133"/>
      <c r="M407" s="134"/>
      <c r="N407" s="214"/>
    </row>
    <row r="408" spans="1:14" s="135" customFormat="1">
      <c r="A408" s="214"/>
      <c r="B408" s="214"/>
      <c r="D408" s="214"/>
      <c r="E408" s="2"/>
      <c r="F408" s="214"/>
      <c r="G408" s="214"/>
      <c r="H408" s="216"/>
      <c r="I408" s="217"/>
      <c r="J408" s="131"/>
      <c r="K408" s="132"/>
      <c r="L408" s="133"/>
      <c r="M408" s="134"/>
      <c r="N408" s="214"/>
    </row>
    <row r="409" spans="1:14" s="135" customFormat="1">
      <c r="A409" s="214"/>
      <c r="B409" s="214"/>
      <c r="D409" s="214"/>
      <c r="E409" s="2"/>
      <c r="F409" s="214"/>
      <c r="G409" s="214"/>
      <c r="H409" s="216"/>
      <c r="I409" s="217"/>
      <c r="J409" s="131"/>
      <c r="K409" s="132"/>
      <c r="L409" s="133"/>
      <c r="M409" s="134"/>
      <c r="N409" s="214"/>
    </row>
    <row r="410" spans="1:14" s="135" customFormat="1">
      <c r="A410" s="214"/>
      <c r="B410" s="214"/>
      <c r="D410" s="214"/>
      <c r="E410" s="2"/>
      <c r="F410" s="214"/>
      <c r="G410" s="214"/>
      <c r="H410" s="216"/>
      <c r="I410" s="217"/>
      <c r="J410" s="131"/>
      <c r="K410" s="132"/>
      <c r="L410" s="133"/>
      <c r="M410" s="134"/>
      <c r="N410" s="214"/>
    </row>
    <row r="411" spans="1:14" s="135" customFormat="1">
      <c r="A411" s="214"/>
      <c r="B411" s="214"/>
      <c r="D411" s="214"/>
      <c r="E411" s="2"/>
      <c r="F411" s="214"/>
      <c r="G411" s="214"/>
      <c r="H411" s="216"/>
      <c r="I411" s="217"/>
      <c r="J411" s="131"/>
      <c r="K411" s="132"/>
      <c r="L411" s="133"/>
      <c r="M411" s="134"/>
      <c r="N411" s="214"/>
    </row>
    <row r="412" spans="1:14" s="135" customFormat="1">
      <c r="A412" s="214"/>
      <c r="B412" s="214"/>
      <c r="D412" s="214"/>
      <c r="E412" s="2"/>
      <c r="F412" s="214"/>
      <c r="G412" s="214"/>
      <c r="H412" s="216"/>
      <c r="I412" s="217"/>
      <c r="J412" s="131"/>
      <c r="K412" s="132"/>
      <c r="L412" s="133"/>
      <c r="M412" s="134"/>
      <c r="N412" s="214"/>
    </row>
    <row r="413" spans="1:14" s="135" customFormat="1">
      <c r="A413" s="214"/>
      <c r="B413" s="214"/>
      <c r="D413" s="214"/>
      <c r="E413" s="2"/>
      <c r="F413" s="214"/>
      <c r="G413" s="214"/>
      <c r="H413" s="216"/>
      <c r="I413" s="217"/>
      <c r="J413" s="131"/>
      <c r="K413" s="132"/>
      <c r="L413" s="133"/>
      <c r="M413" s="134"/>
      <c r="N413" s="214"/>
    </row>
  </sheetData>
  <sheetProtection selectLockedCells="1" selectUnlockedCells="1"/>
  <mergeCells count="764">
    <mergeCell ref="A10:A14"/>
    <mergeCell ref="B10:B14"/>
    <mergeCell ref="C10:C14"/>
    <mergeCell ref="D10:D11"/>
    <mergeCell ref="E10:E11"/>
    <mergeCell ref="F10:F11"/>
    <mergeCell ref="G10:G11"/>
    <mergeCell ref="H10:H11"/>
    <mergeCell ref="A3:I3"/>
    <mergeCell ref="A4:I4"/>
    <mergeCell ref="A6:A8"/>
    <mergeCell ref="B6:B8"/>
    <mergeCell ref="C6:C8"/>
    <mergeCell ref="D6:F6"/>
    <mergeCell ref="G6:I6"/>
    <mergeCell ref="D7:E7"/>
    <mergeCell ref="F7:F8"/>
    <mergeCell ref="G7:G8"/>
    <mergeCell ref="I10:I11"/>
    <mergeCell ref="D13:D14"/>
    <mergeCell ref="E13:E14"/>
    <mergeCell ref="F13:F14"/>
    <mergeCell ref="G13:G14"/>
    <mergeCell ref="H13:H14"/>
    <mergeCell ref="I13:I14"/>
    <mergeCell ref="H7:H8"/>
    <mergeCell ref="I7:I8"/>
    <mergeCell ref="A20:A24"/>
    <mergeCell ref="B20:B24"/>
    <mergeCell ref="C20:C24"/>
    <mergeCell ref="D20:D21"/>
    <mergeCell ref="E20:E21"/>
    <mergeCell ref="F20:F21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  <mergeCell ref="A15:A19"/>
    <mergeCell ref="B15:B19"/>
    <mergeCell ref="C15:C19"/>
    <mergeCell ref="D15:D16"/>
    <mergeCell ref="E15:E16"/>
    <mergeCell ref="F15:F16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A31:A35"/>
    <mergeCell ref="B31:B35"/>
    <mergeCell ref="C31:C35"/>
    <mergeCell ref="D31:D32"/>
    <mergeCell ref="E31:E32"/>
    <mergeCell ref="F31:F32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A26:A30"/>
    <mergeCell ref="B26:B30"/>
    <mergeCell ref="C26:C30"/>
    <mergeCell ref="D26:D27"/>
    <mergeCell ref="E26:E27"/>
    <mergeCell ref="F26:F27"/>
    <mergeCell ref="G31:G32"/>
    <mergeCell ref="H31:H32"/>
    <mergeCell ref="I31:I32"/>
    <mergeCell ref="D34:D35"/>
    <mergeCell ref="E34:E35"/>
    <mergeCell ref="F34:F35"/>
    <mergeCell ref="G34:G35"/>
    <mergeCell ref="H34:H35"/>
    <mergeCell ref="I34:I35"/>
    <mergeCell ref="A43:A47"/>
    <mergeCell ref="B43:B47"/>
    <mergeCell ref="C43:C47"/>
    <mergeCell ref="D43:D44"/>
    <mergeCell ref="E43:E44"/>
    <mergeCell ref="F43:F44"/>
    <mergeCell ref="G38:G39"/>
    <mergeCell ref="H38:H39"/>
    <mergeCell ref="I38:I39"/>
    <mergeCell ref="D41:D42"/>
    <mergeCell ref="E41:E42"/>
    <mergeCell ref="F41:F42"/>
    <mergeCell ref="G41:G42"/>
    <mergeCell ref="H41:H42"/>
    <mergeCell ref="I41:I42"/>
    <mergeCell ref="A38:A42"/>
    <mergeCell ref="B38:B42"/>
    <mergeCell ref="C38:C42"/>
    <mergeCell ref="D38:D39"/>
    <mergeCell ref="E38:E39"/>
    <mergeCell ref="F38:F39"/>
    <mergeCell ref="G43:G44"/>
    <mergeCell ref="H43:H44"/>
    <mergeCell ref="I43:I44"/>
    <mergeCell ref="D46:D47"/>
    <mergeCell ref="E46:E47"/>
    <mergeCell ref="F46:F47"/>
    <mergeCell ref="G46:G47"/>
    <mergeCell ref="H46:H47"/>
    <mergeCell ref="I46:I47"/>
    <mergeCell ref="A55:A59"/>
    <mergeCell ref="B55:B59"/>
    <mergeCell ref="C55:C59"/>
    <mergeCell ref="D55:D56"/>
    <mergeCell ref="E55:E56"/>
    <mergeCell ref="F55:F56"/>
    <mergeCell ref="G49:G50"/>
    <mergeCell ref="H49:H50"/>
    <mergeCell ref="I49:I50"/>
    <mergeCell ref="D52:D53"/>
    <mergeCell ref="E52:E53"/>
    <mergeCell ref="F52:F53"/>
    <mergeCell ref="G52:G53"/>
    <mergeCell ref="H52:H53"/>
    <mergeCell ref="I52:I53"/>
    <mergeCell ref="A49:A53"/>
    <mergeCell ref="B49:B53"/>
    <mergeCell ref="C49:C53"/>
    <mergeCell ref="D49:D50"/>
    <mergeCell ref="E49:E50"/>
    <mergeCell ref="F49:F50"/>
    <mergeCell ref="G55:G56"/>
    <mergeCell ref="H55:H56"/>
    <mergeCell ref="I55:I56"/>
    <mergeCell ref="D58:D59"/>
    <mergeCell ref="E58:E59"/>
    <mergeCell ref="F58:F59"/>
    <mergeCell ref="G58:G59"/>
    <mergeCell ref="H58:H59"/>
    <mergeCell ref="I58:I59"/>
    <mergeCell ref="A67:A71"/>
    <mergeCell ref="B67:B71"/>
    <mergeCell ref="C67:C71"/>
    <mergeCell ref="D67:D68"/>
    <mergeCell ref="E67:E68"/>
    <mergeCell ref="F67:F68"/>
    <mergeCell ref="G61:G62"/>
    <mergeCell ref="H61:H62"/>
    <mergeCell ref="I61:I62"/>
    <mergeCell ref="D64:D65"/>
    <mergeCell ref="E64:E65"/>
    <mergeCell ref="F64:F65"/>
    <mergeCell ref="G64:G65"/>
    <mergeCell ref="H64:H65"/>
    <mergeCell ref="I64:I65"/>
    <mergeCell ref="A61:A65"/>
    <mergeCell ref="B61:B65"/>
    <mergeCell ref="C61:C65"/>
    <mergeCell ref="D61:D62"/>
    <mergeCell ref="E61:E62"/>
    <mergeCell ref="F61:F62"/>
    <mergeCell ref="G67:G68"/>
    <mergeCell ref="H67:H68"/>
    <mergeCell ref="I67:I68"/>
    <mergeCell ref="D70:D71"/>
    <mergeCell ref="E70:E71"/>
    <mergeCell ref="F70:F71"/>
    <mergeCell ref="G70:G71"/>
    <mergeCell ref="H70:H71"/>
    <mergeCell ref="I70:I71"/>
    <mergeCell ref="A78:A82"/>
    <mergeCell ref="B78:B82"/>
    <mergeCell ref="C78:C82"/>
    <mergeCell ref="D78:D79"/>
    <mergeCell ref="E78:E79"/>
    <mergeCell ref="F78:F79"/>
    <mergeCell ref="G73:G74"/>
    <mergeCell ref="H73:H74"/>
    <mergeCell ref="I73:I74"/>
    <mergeCell ref="D76:D77"/>
    <mergeCell ref="E76:E77"/>
    <mergeCell ref="F76:F77"/>
    <mergeCell ref="G76:G77"/>
    <mergeCell ref="H76:H77"/>
    <mergeCell ref="I76:I77"/>
    <mergeCell ref="A73:A77"/>
    <mergeCell ref="B73:B77"/>
    <mergeCell ref="C73:C77"/>
    <mergeCell ref="D73:D74"/>
    <mergeCell ref="E73:E74"/>
    <mergeCell ref="F73:F74"/>
    <mergeCell ref="G78:G79"/>
    <mergeCell ref="H78:H79"/>
    <mergeCell ref="I78:I79"/>
    <mergeCell ref="D81:D82"/>
    <mergeCell ref="E81:E82"/>
    <mergeCell ref="F81:F82"/>
    <mergeCell ref="G81:G82"/>
    <mergeCell ref="H81:H82"/>
    <mergeCell ref="I81:I82"/>
    <mergeCell ref="A90:A94"/>
    <mergeCell ref="B90:B94"/>
    <mergeCell ref="C90:C94"/>
    <mergeCell ref="D90:D92"/>
    <mergeCell ref="E90:E92"/>
    <mergeCell ref="F90:F92"/>
    <mergeCell ref="G84:G85"/>
    <mergeCell ref="H84:H85"/>
    <mergeCell ref="I84:I85"/>
    <mergeCell ref="D87:D88"/>
    <mergeCell ref="E87:E88"/>
    <mergeCell ref="F87:F88"/>
    <mergeCell ref="G87:G88"/>
    <mergeCell ref="H87:H88"/>
    <mergeCell ref="I87:I88"/>
    <mergeCell ref="A84:A88"/>
    <mergeCell ref="B84:B88"/>
    <mergeCell ref="C84:C88"/>
    <mergeCell ref="D84:D85"/>
    <mergeCell ref="E84:E85"/>
    <mergeCell ref="F84:F85"/>
    <mergeCell ref="G90:G92"/>
    <mergeCell ref="H90:H92"/>
    <mergeCell ref="I90:I92"/>
    <mergeCell ref="D93:D94"/>
    <mergeCell ref="E93:E94"/>
    <mergeCell ref="F93:F94"/>
    <mergeCell ref="G93:G94"/>
    <mergeCell ref="H93:H94"/>
    <mergeCell ref="I93:I94"/>
    <mergeCell ref="A101:A105"/>
    <mergeCell ref="B101:B105"/>
    <mergeCell ref="C101:C105"/>
    <mergeCell ref="D101:D103"/>
    <mergeCell ref="E101:E103"/>
    <mergeCell ref="F101:F103"/>
    <mergeCell ref="G95:G96"/>
    <mergeCell ref="H95:H96"/>
    <mergeCell ref="I95:I96"/>
    <mergeCell ref="D98:D99"/>
    <mergeCell ref="E98:E99"/>
    <mergeCell ref="F98:F99"/>
    <mergeCell ref="G98:G99"/>
    <mergeCell ref="H98:H99"/>
    <mergeCell ref="I98:I99"/>
    <mergeCell ref="A95:A99"/>
    <mergeCell ref="B95:B99"/>
    <mergeCell ref="C95:C99"/>
    <mergeCell ref="D95:D96"/>
    <mergeCell ref="E95:E96"/>
    <mergeCell ref="F95:F96"/>
    <mergeCell ref="G101:G103"/>
    <mergeCell ref="H101:H103"/>
    <mergeCell ref="I101:I103"/>
    <mergeCell ref="D104:D105"/>
    <mergeCell ref="E104:E105"/>
    <mergeCell ref="F104:F105"/>
    <mergeCell ref="G104:G105"/>
    <mergeCell ref="H104:H105"/>
    <mergeCell ref="I104:I105"/>
    <mergeCell ref="A112:A116"/>
    <mergeCell ref="B112:B116"/>
    <mergeCell ref="C112:C116"/>
    <mergeCell ref="D112:D113"/>
    <mergeCell ref="E112:E113"/>
    <mergeCell ref="F112:F113"/>
    <mergeCell ref="G106:G107"/>
    <mergeCell ref="H106:H107"/>
    <mergeCell ref="I106:I107"/>
    <mergeCell ref="D109:D110"/>
    <mergeCell ref="E109:E110"/>
    <mergeCell ref="F109:F110"/>
    <mergeCell ref="G109:G110"/>
    <mergeCell ref="H109:H110"/>
    <mergeCell ref="I109:I110"/>
    <mergeCell ref="A106:A110"/>
    <mergeCell ref="B106:B110"/>
    <mergeCell ref="C106:C110"/>
    <mergeCell ref="D106:D107"/>
    <mergeCell ref="E106:E107"/>
    <mergeCell ref="F106:F107"/>
    <mergeCell ref="G112:G113"/>
    <mergeCell ref="H112:H113"/>
    <mergeCell ref="I112:I113"/>
    <mergeCell ref="D115:D116"/>
    <mergeCell ref="E115:E116"/>
    <mergeCell ref="F115:F116"/>
    <mergeCell ref="G115:G116"/>
    <mergeCell ref="H115:H116"/>
    <mergeCell ref="I115:I116"/>
    <mergeCell ref="G118:G119"/>
    <mergeCell ref="H118:H119"/>
    <mergeCell ref="I118:I119"/>
    <mergeCell ref="D120:D124"/>
    <mergeCell ref="E120:E124"/>
    <mergeCell ref="G121:G122"/>
    <mergeCell ref="H121:H122"/>
    <mergeCell ref="I121:I122"/>
    <mergeCell ref="A118:A124"/>
    <mergeCell ref="B118:B124"/>
    <mergeCell ref="C118:C124"/>
    <mergeCell ref="D118:D119"/>
    <mergeCell ref="E118:E119"/>
    <mergeCell ref="F118:F124"/>
    <mergeCell ref="A134:A138"/>
    <mergeCell ref="B134:B138"/>
    <mergeCell ref="C134:C138"/>
    <mergeCell ref="D134:D135"/>
    <mergeCell ref="E134:E135"/>
    <mergeCell ref="F134:F135"/>
    <mergeCell ref="G128:G129"/>
    <mergeCell ref="H128:H129"/>
    <mergeCell ref="I128:I129"/>
    <mergeCell ref="D131:D132"/>
    <mergeCell ref="E131:E132"/>
    <mergeCell ref="F131:F132"/>
    <mergeCell ref="G131:G132"/>
    <mergeCell ref="H131:H132"/>
    <mergeCell ref="I131:I132"/>
    <mergeCell ref="A128:A132"/>
    <mergeCell ref="B128:B132"/>
    <mergeCell ref="C128:C132"/>
    <mergeCell ref="D128:D129"/>
    <mergeCell ref="E128:E129"/>
    <mergeCell ref="F128:F129"/>
    <mergeCell ref="G134:G135"/>
    <mergeCell ref="H134:H135"/>
    <mergeCell ref="I134:I135"/>
    <mergeCell ref="D137:D138"/>
    <mergeCell ref="E137:E138"/>
    <mergeCell ref="F137:F138"/>
    <mergeCell ref="G137:G138"/>
    <mergeCell ref="H137:H138"/>
    <mergeCell ref="I137:I138"/>
    <mergeCell ref="A146:A150"/>
    <mergeCell ref="B146:B150"/>
    <mergeCell ref="C146:C150"/>
    <mergeCell ref="D146:D147"/>
    <mergeCell ref="E146:E147"/>
    <mergeCell ref="F146:F147"/>
    <mergeCell ref="G140:G141"/>
    <mergeCell ref="H140:H141"/>
    <mergeCell ref="I140:I141"/>
    <mergeCell ref="D143:D144"/>
    <mergeCell ref="E143:E144"/>
    <mergeCell ref="F143:F144"/>
    <mergeCell ref="G143:G144"/>
    <mergeCell ref="H143:H144"/>
    <mergeCell ref="I143:I144"/>
    <mergeCell ref="A140:A144"/>
    <mergeCell ref="B140:B144"/>
    <mergeCell ref="C140:C144"/>
    <mergeCell ref="D140:D141"/>
    <mergeCell ref="E140:E141"/>
    <mergeCell ref="F140:F141"/>
    <mergeCell ref="G146:G147"/>
    <mergeCell ref="H146:H147"/>
    <mergeCell ref="I146:I147"/>
    <mergeCell ref="D149:D150"/>
    <mergeCell ref="E149:E150"/>
    <mergeCell ref="F149:F150"/>
    <mergeCell ref="G149:G150"/>
    <mergeCell ref="H149:H150"/>
    <mergeCell ref="I149:I150"/>
    <mergeCell ref="N152:N156"/>
    <mergeCell ref="D155:D156"/>
    <mergeCell ref="E155:E156"/>
    <mergeCell ref="F155:F156"/>
    <mergeCell ref="G155:G156"/>
    <mergeCell ref="H155:H156"/>
    <mergeCell ref="I155:I156"/>
    <mergeCell ref="O151:AA156"/>
    <mergeCell ref="A152:A156"/>
    <mergeCell ref="B152:B156"/>
    <mergeCell ref="C152:C156"/>
    <mergeCell ref="D152:D153"/>
    <mergeCell ref="E152:E153"/>
    <mergeCell ref="F152:F153"/>
    <mergeCell ref="G152:G153"/>
    <mergeCell ref="H152:H153"/>
    <mergeCell ref="I152:I153"/>
    <mergeCell ref="A164:A168"/>
    <mergeCell ref="B164:B168"/>
    <mergeCell ref="C164:C168"/>
    <mergeCell ref="D164:D165"/>
    <mergeCell ref="E164:E165"/>
    <mergeCell ref="F164:F165"/>
    <mergeCell ref="G158:G159"/>
    <mergeCell ref="H158:H159"/>
    <mergeCell ref="I158:I159"/>
    <mergeCell ref="D161:D162"/>
    <mergeCell ref="E161:E162"/>
    <mergeCell ref="F161:F162"/>
    <mergeCell ref="G161:G162"/>
    <mergeCell ref="H161:H162"/>
    <mergeCell ref="I161:I162"/>
    <mergeCell ref="A158:A162"/>
    <mergeCell ref="B158:B162"/>
    <mergeCell ref="C158:C162"/>
    <mergeCell ref="D158:D159"/>
    <mergeCell ref="E158:E159"/>
    <mergeCell ref="F158:F159"/>
    <mergeCell ref="G164:G165"/>
    <mergeCell ref="H164:H165"/>
    <mergeCell ref="I164:I165"/>
    <mergeCell ref="D167:D168"/>
    <mergeCell ref="E167:E168"/>
    <mergeCell ref="F167:F168"/>
    <mergeCell ref="G167:G168"/>
    <mergeCell ref="H167:H168"/>
    <mergeCell ref="I167:I168"/>
    <mergeCell ref="A175:A179"/>
    <mergeCell ref="B175:B179"/>
    <mergeCell ref="C175:C179"/>
    <mergeCell ref="D175:D177"/>
    <mergeCell ref="E175:E177"/>
    <mergeCell ref="F175:F177"/>
    <mergeCell ref="G169:G170"/>
    <mergeCell ref="H169:H170"/>
    <mergeCell ref="I169:I170"/>
    <mergeCell ref="D172:D173"/>
    <mergeCell ref="E172:E173"/>
    <mergeCell ref="F172:F173"/>
    <mergeCell ref="G172:G173"/>
    <mergeCell ref="H172:H173"/>
    <mergeCell ref="I172:I173"/>
    <mergeCell ref="A169:A173"/>
    <mergeCell ref="B169:B173"/>
    <mergeCell ref="C169:C173"/>
    <mergeCell ref="D169:D170"/>
    <mergeCell ref="E169:E170"/>
    <mergeCell ref="F169:F170"/>
    <mergeCell ref="G175:G177"/>
    <mergeCell ref="H175:H177"/>
    <mergeCell ref="I175:I177"/>
    <mergeCell ref="D178:D179"/>
    <mergeCell ref="E178:E179"/>
    <mergeCell ref="F178:F179"/>
    <mergeCell ref="G178:G179"/>
    <mergeCell ref="H178:H179"/>
    <mergeCell ref="I178:I179"/>
    <mergeCell ref="A185:A189"/>
    <mergeCell ref="B185:B189"/>
    <mergeCell ref="C185:C189"/>
    <mergeCell ref="D185:D187"/>
    <mergeCell ref="E185:E187"/>
    <mergeCell ref="F185:F187"/>
    <mergeCell ref="G180:G182"/>
    <mergeCell ref="H180:H182"/>
    <mergeCell ref="I180:I182"/>
    <mergeCell ref="D183:D184"/>
    <mergeCell ref="E183:E184"/>
    <mergeCell ref="F183:F184"/>
    <mergeCell ref="G183:G184"/>
    <mergeCell ref="H183:H184"/>
    <mergeCell ref="I183:I184"/>
    <mergeCell ref="A180:A184"/>
    <mergeCell ref="B180:B184"/>
    <mergeCell ref="C180:C184"/>
    <mergeCell ref="D180:D182"/>
    <mergeCell ref="E180:E182"/>
    <mergeCell ref="F180:F182"/>
    <mergeCell ref="G185:G187"/>
    <mergeCell ref="H185:H187"/>
    <mergeCell ref="I185:I187"/>
    <mergeCell ref="D188:D189"/>
    <mergeCell ref="E188:E189"/>
    <mergeCell ref="F188:F189"/>
    <mergeCell ref="G188:G189"/>
    <mergeCell ref="H188:H189"/>
    <mergeCell ref="I188:I189"/>
    <mergeCell ref="A196:A200"/>
    <mergeCell ref="B196:B200"/>
    <mergeCell ref="C196:C200"/>
    <mergeCell ref="D196:D198"/>
    <mergeCell ref="E196:E198"/>
    <mergeCell ref="F196:F198"/>
    <mergeCell ref="G191:G193"/>
    <mergeCell ref="H191:H193"/>
    <mergeCell ref="I191:I193"/>
    <mergeCell ref="D194:D195"/>
    <mergeCell ref="E194:E195"/>
    <mergeCell ref="F194:F195"/>
    <mergeCell ref="G194:G195"/>
    <mergeCell ref="H194:H195"/>
    <mergeCell ref="I194:I195"/>
    <mergeCell ref="A191:A195"/>
    <mergeCell ref="B191:B195"/>
    <mergeCell ref="C191:C195"/>
    <mergeCell ref="D191:D193"/>
    <mergeCell ref="E191:E193"/>
    <mergeCell ref="F191:F193"/>
    <mergeCell ref="G196:G198"/>
    <mergeCell ref="H196:H198"/>
    <mergeCell ref="I196:I198"/>
    <mergeCell ref="D199:D200"/>
    <mergeCell ref="E199:E200"/>
    <mergeCell ref="F199:F200"/>
    <mergeCell ref="G199:G200"/>
    <mergeCell ref="H199:H200"/>
    <mergeCell ref="I199:I200"/>
    <mergeCell ref="A202:A206"/>
    <mergeCell ref="B202:B206"/>
    <mergeCell ref="C202:C206"/>
    <mergeCell ref="D202:D204"/>
    <mergeCell ref="E202:E204"/>
    <mergeCell ref="F202:F204"/>
    <mergeCell ref="G207:G209"/>
    <mergeCell ref="H207:H209"/>
    <mergeCell ref="I207:I209"/>
    <mergeCell ref="G202:G204"/>
    <mergeCell ref="H202:H204"/>
    <mergeCell ref="I202:I204"/>
    <mergeCell ref="D205:D206"/>
    <mergeCell ref="E205:E206"/>
    <mergeCell ref="F205:F206"/>
    <mergeCell ref="G205:G206"/>
    <mergeCell ref="H205:H206"/>
    <mergeCell ref="I205:I206"/>
    <mergeCell ref="G210:G211"/>
    <mergeCell ref="H210:H211"/>
    <mergeCell ref="I210:I211"/>
    <mergeCell ref="G213:G217"/>
    <mergeCell ref="H213:H217"/>
    <mergeCell ref="I213:I217"/>
    <mergeCell ref="A207:A211"/>
    <mergeCell ref="B207:B211"/>
    <mergeCell ref="C207:C211"/>
    <mergeCell ref="D207:D209"/>
    <mergeCell ref="E207:E209"/>
    <mergeCell ref="F207:F209"/>
    <mergeCell ref="A213:A217"/>
    <mergeCell ref="B213:B217"/>
    <mergeCell ref="C213:C217"/>
    <mergeCell ref="D213:D217"/>
    <mergeCell ref="E213:E217"/>
    <mergeCell ref="F213:F217"/>
    <mergeCell ref="D210:D211"/>
    <mergeCell ref="E210:E211"/>
    <mergeCell ref="F210:F211"/>
    <mergeCell ref="H218:H222"/>
    <mergeCell ref="I218:I222"/>
    <mergeCell ref="A224:A228"/>
    <mergeCell ref="B224:B228"/>
    <mergeCell ref="C224:C228"/>
    <mergeCell ref="D224:D228"/>
    <mergeCell ref="E224:E228"/>
    <mergeCell ref="F224:F228"/>
    <mergeCell ref="G224:G228"/>
    <mergeCell ref="H224:H228"/>
    <mergeCell ref="I224:I228"/>
    <mergeCell ref="A218:A222"/>
    <mergeCell ref="B218:B222"/>
    <mergeCell ref="C218:C222"/>
    <mergeCell ref="D218:D222"/>
    <mergeCell ref="E218:E222"/>
    <mergeCell ref="F218:F222"/>
    <mergeCell ref="G218:G222"/>
    <mergeCell ref="A229:A233"/>
    <mergeCell ref="B229:B233"/>
    <mergeCell ref="C229:C233"/>
    <mergeCell ref="D229:D233"/>
    <mergeCell ref="E229:E233"/>
    <mergeCell ref="F229:F233"/>
    <mergeCell ref="G229:G233"/>
    <mergeCell ref="H229:H233"/>
    <mergeCell ref="I229:I233"/>
    <mergeCell ref="A240:A244"/>
    <mergeCell ref="B240:B244"/>
    <mergeCell ref="C240:C244"/>
    <mergeCell ref="D240:D241"/>
    <mergeCell ref="E240:E241"/>
    <mergeCell ref="F240:F241"/>
    <mergeCell ref="G235:G236"/>
    <mergeCell ref="H235:H236"/>
    <mergeCell ref="I235:I236"/>
    <mergeCell ref="D238:D239"/>
    <mergeCell ref="E238:E239"/>
    <mergeCell ref="F238:F239"/>
    <mergeCell ref="G238:G239"/>
    <mergeCell ref="H238:H239"/>
    <mergeCell ref="I238:I239"/>
    <mergeCell ref="A235:A239"/>
    <mergeCell ref="B235:B239"/>
    <mergeCell ref="C235:C239"/>
    <mergeCell ref="D235:D236"/>
    <mergeCell ref="E235:E236"/>
    <mergeCell ref="F235:F236"/>
    <mergeCell ref="G240:G241"/>
    <mergeCell ref="H240:H241"/>
    <mergeCell ref="I240:I241"/>
    <mergeCell ref="D243:D244"/>
    <mergeCell ref="E243:E244"/>
    <mergeCell ref="F243:F244"/>
    <mergeCell ref="G243:G244"/>
    <mergeCell ref="H243:H244"/>
    <mergeCell ref="I243:I244"/>
    <mergeCell ref="A252:A256"/>
    <mergeCell ref="B252:B256"/>
    <mergeCell ref="C252:C256"/>
    <mergeCell ref="D252:D253"/>
    <mergeCell ref="E252:E253"/>
    <mergeCell ref="F252:F253"/>
    <mergeCell ref="G245:G246"/>
    <mergeCell ref="H245:H246"/>
    <mergeCell ref="I245:I246"/>
    <mergeCell ref="D248:D249"/>
    <mergeCell ref="E248:E249"/>
    <mergeCell ref="F248:F249"/>
    <mergeCell ref="G248:G249"/>
    <mergeCell ref="H248:H249"/>
    <mergeCell ref="I248:I249"/>
    <mergeCell ref="A245:A249"/>
    <mergeCell ref="B245:B249"/>
    <mergeCell ref="C245:C249"/>
    <mergeCell ref="D245:D246"/>
    <mergeCell ref="E245:E246"/>
    <mergeCell ref="F245:F246"/>
    <mergeCell ref="G252:G253"/>
    <mergeCell ref="H252:H253"/>
    <mergeCell ref="I252:I253"/>
    <mergeCell ref="D255:D256"/>
    <mergeCell ref="E255:E256"/>
    <mergeCell ref="F255:F256"/>
    <mergeCell ref="G255:G256"/>
    <mergeCell ref="H255:H256"/>
    <mergeCell ref="I255:I256"/>
    <mergeCell ref="G259:G263"/>
    <mergeCell ref="H259:H263"/>
    <mergeCell ref="I259:I263"/>
    <mergeCell ref="A264:A268"/>
    <mergeCell ref="B264:B268"/>
    <mergeCell ref="C264:C268"/>
    <mergeCell ref="D264:D268"/>
    <mergeCell ref="E264:E268"/>
    <mergeCell ref="F264:F268"/>
    <mergeCell ref="G264:G268"/>
    <mergeCell ref="A259:A263"/>
    <mergeCell ref="B259:B263"/>
    <mergeCell ref="C259:C263"/>
    <mergeCell ref="D259:D263"/>
    <mergeCell ref="E259:E263"/>
    <mergeCell ref="F259:F263"/>
    <mergeCell ref="H264:H268"/>
    <mergeCell ref="I264:I268"/>
    <mergeCell ref="A270:A274"/>
    <mergeCell ref="B270:B274"/>
    <mergeCell ref="C270:C274"/>
    <mergeCell ref="D270:D272"/>
    <mergeCell ref="E270:E272"/>
    <mergeCell ref="F270:F272"/>
    <mergeCell ref="G270:G272"/>
    <mergeCell ref="H270:H272"/>
    <mergeCell ref="A275:A279"/>
    <mergeCell ref="B275:B277"/>
    <mergeCell ref="C275:C279"/>
    <mergeCell ref="D275:D277"/>
    <mergeCell ref="E275:E277"/>
    <mergeCell ref="F275:F277"/>
    <mergeCell ref="B278:B279"/>
    <mergeCell ref="D278:D279"/>
    <mergeCell ref="E278:E279"/>
    <mergeCell ref="F278:F279"/>
    <mergeCell ref="G278:G279"/>
    <mergeCell ref="H278:H279"/>
    <mergeCell ref="I270:I272"/>
    <mergeCell ref="D273:D274"/>
    <mergeCell ref="E273:E274"/>
    <mergeCell ref="F273:F274"/>
    <mergeCell ref="G273:G274"/>
    <mergeCell ref="H273:H274"/>
    <mergeCell ref="I273:I274"/>
    <mergeCell ref="G275:G277"/>
    <mergeCell ref="H275:H277"/>
    <mergeCell ref="I275:I277"/>
    <mergeCell ref="I278:I279"/>
    <mergeCell ref="A289:A293"/>
    <mergeCell ref="B289:B293"/>
    <mergeCell ref="C289:C293"/>
    <mergeCell ref="D289:D291"/>
    <mergeCell ref="E289:E291"/>
    <mergeCell ref="F289:F291"/>
    <mergeCell ref="G282:G284"/>
    <mergeCell ref="H282:H284"/>
    <mergeCell ref="I282:I284"/>
    <mergeCell ref="D285:D286"/>
    <mergeCell ref="E285:E286"/>
    <mergeCell ref="F285:F286"/>
    <mergeCell ref="G285:G286"/>
    <mergeCell ref="H285:H286"/>
    <mergeCell ref="I285:I286"/>
    <mergeCell ref="A282:A286"/>
    <mergeCell ref="B282:B286"/>
    <mergeCell ref="C282:C286"/>
    <mergeCell ref="D282:D284"/>
    <mergeCell ref="E282:E284"/>
    <mergeCell ref="F282:F284"/>
    <mergeCell ref="G289:G291"/>
    <mergeCell ref="H289:H291"/>
    <mergeCell ref="I289:I291"/>
    <mergeCell ref="D292:D293"/>
    <mergeCell ref="E292:E293"/>
    <mergeCell ref="F292:F293"/>
    <mergeCell ref="G292:G293"/>
    <mergeCell ref="H292:H293"/>
    <mergeCell ref="I292:I293"/>
    <mergeCell ref="A299:A303"/>
    <mergeCell ref="B299:B303"/>
    <mergeCell ref="C299:C303"/>
    <mergeCell ref="D299:D301"/>
    <mergeCell ref="E299:E301"/>
    <mergeCell ref="F299:F301"/>
    <mergeCell ref="G294:G296"/>
    <mergeCell ref="H294:H296"/>
    <mergeCell ref="I294:I296"/>
    <mergeCell ref="D297:D298"/>
    <mergeCell ref="E297:E298"/>
    <mergeCell ref="F297:F298"/>
    <mergeCell ref="G297:G298"/>
    <mergeCell ref="H297:H298"/>
    <mergeCell ref="I297:I298"/>
    <mergeCell ref="A294:A298"/>
    <mergeCell ref="B294:B298"/>
    <mergeCell ref="C294:C298"/>
    <mergeCell ref="D294:D296"/>
    <mergeCell ref="E294:E296"/>
    <mergeCell ref="F294:F296"/>
    <mergeCell ref="G299:G301"/>
    <mergeCell ref="H299:H301"/>
    <mergeCell ref="I299:I301"/>
    <mergeCell ref="D302:D303"/>
    <mergeCell ref="E302:E303"/>
    <mergeCell ref="F302:F303"/>
    <mergeCell ref="G302:G303"/>
    <mergeCell ref="H302:H303"/>
    <mergeCell ref="I302:I303"/>
    <mergeCell ref="A304:A308"/>
    <mergeCell ref="C304:C308"/>
    <mergeCell ref="D304:D308"/>
    <mergeCell ref="F304:F308"/>
    <mergeCell ref="G304:G308"/>
    <mergeCell ref="A309:A313"/>
    <mergeCell ref="B309:B313"/>
    <mergeCell ref="C309:C313"/>
    <mergeCell ref="D309:D310"/>
    <mergeCell ref="E309:E310"/>
    <mergeCell ref="A314:H314"/>
    <mergeCell ref="F309:F310"/>
    <mergeCell ref="G309:G310"/>
    <mergeCell ref="H309:H310"/>
    <mergeCell ref="I309:I310"/>
    <mergeCell ref="D312:D313"/>
    <mergeCell ref="E312:E313"/>
    <mergeCell ref="F312:F313"/>
    <mergeCell ref="G312:G313"/>
    <mergeCell ref="H312:H313"/>
    <mergeCell ref="I312:I313"/>
  </mergeCells>
  <pageMargins left="0.42430555555555555" right="0.78749999999999998" top="0.60277777777777786" bottom="1.0527777777777778" header="0.33750000000000002" footer="0.78749999999999998"/>
  <pageSetup paperSize="9" scale="35" firstPageNumber="0" orientation="landscape" horizontalDpi="300" verticalDpi="300" r:id="rId1"/>
  <headerFooter alignWithMargins="0">
    <oddHeader>&amp;C&amp;"Times New Roman,Обычный"&amp;12ffffff&amp;A</oddHeader>
    <oddFooter>&amp;C&amp;"Times New Roman,Обычный"&amp;12ffffffСтраница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AA413"/>
  <sheetViews>
    <sheetView view="pageBreakPreview" zoomScale="75" zoomScaleSheetLayoutView="75" workbookViewId="0">
      <selection activeCellId="1" sqref="G19:G24 A1"/>
    </sheetView>
  </sheetViews>
  <sheetFormatPr defaultColWidth="9" defaultRowHeight="15.75"/>
  <cols>
    <col min="1" max="1" width="77" style="2" customWidth="1"/>
    <col min="2" max="2" width="67.85546875" style="2" customWidth="1"/>
    <col min="3" max="3" width="67.85546875" style="3" customWidth="1"/>
    <col min="4" max="4" width="29.42578125" style="2" customWidth="1"/>
    <col min="5" max="5" width="20.85546875" style="2" customWidth="1"/>
    <col min="6" max="6" width="27.42578125" style="2" customWidth="1"/>
    <col min="7" max="7" width="16.5703125" style="2" customWidth="1"/>
    <col min="8" max="8" width="14.140625" style="146" customWidth="1"/>
    <col min="9" max="9" width="17" style="6" customWidth="1"/>
    <col min="10" max="10" width="15.28515625" style="7" hidden="1" customWidth="1"/>
    <col min="11" max="11" width="17.5703125" style="8" hidden="1" customWidth="1"/>
    <col min="12" max="12" width="14.28515625" style="9" hidden="1" customWidth="1"/>
    <col min="13" max="13" width="18" style="10" hidden="1" customWidth="1"/>
    <col min="14" max="14" width="33.42578125" style="2" hidden="1" customWidth="1"/>
    <col min="15" max="15" width="15.28515625" style="3" hidden="1" customWidth="1"/>
    <col min="16" max="16" width="22.5703125" style="3" customWidth="1"/>
    <col min="17" max="16384" width="9" style="3"/>
  </cols>
  <sheetData>
    <row r="1" spans="1:15" s="12" customFormat="1" ht="31.5" customHeight="1"/>
    <row r="2" spans="1:15" s="12" customFormat="1" ht="31.5" customHeight="1">
      <c r="B2" s="147"/>
      <c r="C2" s="147"/>
      <c r="D2" s="147"/>
      <c r="E2" s="147"/>
      <c r="F2" s="147"/>
      <c r="G2" s="147"/>
      <c r="H2" s="147"/>
      <c r="I2" s="147"/>
      <c r="J2" s="14"/>
      <c r="K2" s="14"/>
      <c r="L2" s="14"/>
      <c r="M2" s="14"/>
      <c r="N2" s="15"/>
    </row>
    <row r="3" spans="1:15" s="12" customFormat="1" ht="15" customHeight="1">
      <c r="A3" s="451" t="s">
        <v>166</v>
      </c>
      <c r="B3" s="451"/>
      <c r="C3" s="451"/>
      <c r="D3" s="451"/>
      <c r="E3" s="451"/>
      <c r="F3" s="451"/>
      <c r="G3" s="451"/>
      <c r="H3" s="451"/>
      <c r="I3" s="451"/>
      <c r="J3" s="14"/>
      <c r="K3" s="14"/>
      <c r="L3" s="14"/>
      <c r="M3" s="14"/>
      <c r="N3" s="15"/>
    </row>
    <row r="4" spans="1:15" s="12" customFormat="1" ht="24.75" customHeight="1">
      <c r="A4" s="452"/>
      <c r="B4" s="452"/>
      <c r="C4" s="452"/>
      <c r="D4" s="452"/>
      <c r="E4" s="452"/>
      <c r="F4" s="452"/>
      <c r="G4" s="452"/>
      <c r="H4" s="452"/>
      <c r="I4" s="452"/>
      <c r="J4" s="131"/>
      <c r="K4" s="132"/>
      <c r="L4" s="133"/>
      <c r="M4" s="148"/>
      <c r="N4" s="15"/>
    </row>
    <row r="5" spans="1:15" s="12" customFormat="1" ht="90.75" customHeight="1">
      <c r="B5" s="149"/>
      <c r="C5" s="149"/>
      <c r="D5" s="149"/>
      <c r="E5" s="149"/>
      <c r="F5" s="149"/>
      <c r="G5" s="149"/>
      <c r="H5" s="149"/>
      <c r="I5" s="149"/>
      <c r="J5" s="150"/>
      <c r="K5" s="150"/>
      <c r="L5" s="150"/>
      <c r="M5" s="150"/>
      <c r="N5" s="87"/>
    </row>
    <row r="6" spans="1:15" s="12" customFormat="1" ht="52.5" customHeight="1">
      <c r="A6" s="420" t="s">
        <v>5</v>
      </c>
      <c r="B6" s="439" t="s">
        <v>6</v>
      </c>
      <c r="C6" s="420" t="s">
        <v>7</v>
      </c>
      <c r="D6" s="453" t="s">
        <v>8</v>
      </c>
      <c r="E6" s="453"/>
      <c r="F6" s="453"/>
      <c r="G6" s="453" t="s">
        <v>167</v>
      </c>
      <c r="H6" s="453" t="s">
        <v>10</v>
      </c>
      <c r="I6" s="453"/>
      <c r="J6" s="19" t="s">
        <v>11</v>
      </c>
      <c r="K6" s="20" t="s">
        <v>12</v>
      </c>
      <c r="L6" s="21"/>
      <c r="M6" s="22" t="s">
        <v>13</v>
      </c>
      <c r="N6" s="23"/>
    </row>
    <row r="7" spans="1:15" s="12" customFormat="1" ht="52.5" customHeight="1">
      <c r="A7" s="420"/>
      <c r="B7" s="420"/>
      <c r="C7" s="420"/>
      <c r="D7" s="420" t="s">
        <v>14</v>
      </c>
      <c r="E7" s="420"/>
      <c r="F7" s="420" t="s">
        <v>15</v>
      </c>
      <c r="G7" s="450" t="s">
        <v>16</v>
      </c>
      <c r="H7" s="450" t="s">
        <v>17</v>
      </c>
      <c r="I7" s="450" t="s">
        <v>18</v>
      </c>
      <c r="J7" s="24"/>
      <c r="K7" s="25"/>
      <c r="L7" s="26"/>
      <c r="M7" s="27"/>
      <c r="N7" s="23"/>
    </row>
    <row r="8" spans="1:15" s="12" customFormat="1" ht="31.5">
      <c r="A8" s="420"/>
      <c r="B8" s="420"/>
      <c r="C8" s="420"/>
      <c r="D8" s="28" t="s">
        <v>16</v>
      </c>
      <c r="E8" s="28" t="s">
        <v>19</v>
      </c>
      <c r="F8" s="420"/>
      <c r="G8" s="450"/>
      <c r="H8" s="450"/>
      <c r="I8" s="450"/>
      <c r="J8" s="24"/>
      <c r="K8" s="25"/>
      <c r="L8" s="26"/>
      <c r="M8" s="27"/>
      <c r="N8" s="23"/>
    </row>
    <row r="9" spans="1:15" s="31" customFormat="1" ht="15.75" customHeight="1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4"/>
      <c r="K9" s="25"/>
      <c r="L9" s="26"/>
      <c r="M9" s="27"/>
      <c r="N9" s="29"/>
      <c r="O9" s="151"/>
    </row>
    <row r="10" spans="1:15" s="31" customFormat="1" ht="15" customHeight="1">
      <c r="A10" s="410" t="s">
        <v>21</v>
      </c>
      <c r="B10" s="411"/>
      <c r="C10" s="411" t="s">
        <v>23</v>
      </c>
      <c r="D10" s="404" t="s">
        <v>24</v>
      </c>
      <c r="E10" s="480">
        <v>757014.1</v>
      </c>
      <c r="F10" s="406"/>
      <c r="G10" s="407" t="s">
        <v>26</v>
      </c>
      <c r="H10" s="407"/>
      <c r="I10" s="403"/>
      <c r="J10" s="33">
        <f t="shared" ref="J10:J14" si="0">J26+J38+J73+J90+J101+J164</f>
        <v>94604.4</v>
      </c>
      <c r="K10" s="33">
        <f t="shared" ref="K10:K14" si="1">K26+K38+K73+K90+K101+K164</f>
        <v>757014.1</v>
      </c>
      <c r="L10" s="33">
        <f t="shared" ref="L10:L14" si="2">L26+L38+L73+L90+L101+L164</f>
        <v>0</v>
      </c>
      <c r="M10" s="34">
        <f t="shared" ref="M10:M14" si="3">M26+M38+M73+M90+M101+M164</f>
        <v>107370</v>
      </c>
      <c r="N10" s="157"/>
    </row>
    <row r="11" spans="1:15" s="31" customFormat="1">
      <c r="A11" s="410"/>
      <c r="B11" s="411"/>
      <c r="C11" s="411"/>
      <c r="D11" s="404"/>
      <c r="E11" s="480"/>
      <c r="F11" s="406"/>
      <c r="G11" s="407" t="s">
        <v>27</v>
      </c>
      <c r="H11" s="407"/>
      <c r="I11" s="403"/>
      <c r="J11" s="33">
        <f t="shared" si="0"/>
        <v>0</v>
      </c>
      <c r="K11" s="33">
        <f t="shared" si="1"/>
        <v>0</v>
      </c>
      <c r="L11" s="33">
        <f t="shared" si="2"/>
        <v>0</v>
      </c>
      <c r="M11" s="34">
        <f t="shared" si="3"/>
        <v>0</v>
      </c>
      <c r="N11" s="157"/>
    </row>
    <row r="12" spans="1:15" s="31" customFormat="1" ht="15" customHeight="1">
      <c r="A12" s="410"/>
      <c r="B12" s="411"/>
      <c r="C12" s="411"/>
      <c r="D12" s="152" t="s">
        <v>28</v>
      </c>
      <c r="E12" s="227">
        <v>353980.8</v>
      </c>
      <c r="F12" s="154"/>
      <c r="G12" s="155" t="s">
        <v>29</v>
      </c>
      <c r="H12" s="155"/>
      <c r="I12" s="156"/>
      <c r="J12" s="33">
        <f t="shared" si="0"/>
        <v>50491.8</v>
      </c>
      <c r="K12" s="33">
        <f t="shared" si="1"/>
        <v>353980.8</v>
      </c>
      <c r="L12" s="33">
        <f t="shared" si="2"/>
        <v>0</v>
      </c>
      <c r="M12" s="34">
        <f t="shared" si="3"/>
        <v>0</v>
      </c>
      <c r="N12" s="157"/>
      <c r="O12" s="151"/>
    </row>
    <row r="13" spans="1:15" s="31" customFormat="1" ht="15" customHeight="1">
      <c r="A13" s="410"/>
      <c r="B13" s="411"/>
      <c r="C13" s="411"/>
      <c r="D13" s="404" t="s">
        <v>30</v>
      </c>
      <c r="E13" s="480">
        <v>403033.3</v>
      </c>
      <c r="F13" s="406"/>
      <c r="G13" s="407" t="s">
        <v>30</v>
      </c>
      <c r="H13" s="407"/>
      <c r="I13" s="403"/>
      <c r="J13" s="33">
        <f t="shared" si="0"/>
        <v>44112.6</v>
      </c>
      <c r="K13" s="33">
        <f t="shared" si="1"/>
        <v>403033.30000000005</v>
      </c>
      <c r="L13" s="33">
        <f t="shared" si="2"/>
        <v>0</v>
      </c>
      <c r="M13" s="34">
        <f t="shared" si="3"/>
        <v>107370</v>
      </c>
      <c r="N13" s="157"/>
    </row>
    <row r="14" spans="1:15" s="12" customFormat="1" ht="15.75" customHeight="1">
      <c r="A14" s="410"/>
      <c r="B14" s="411"/>
      <c r="C14" s="411"/>
      <c r="D14" s="404"/>
      <c r="E14" s="480"/>
      <c r="F14" s="406"/>
      <c r="G14" s="407" t="s">
        <v>31</v>
      </c>
      <c r="H14" s="407"/>
      <c r="I14" s="403"/>
      <c r="J14" s="33">
        <f t="shared" si="0"/>
        <v>0</v>
      </c>
      <c r="K14" s="33">
        <f t="shared" si="1"/>
        <v>0</v>
      </c>
      <c r="L14" s="33">
        <f t="shared" si="2"/>
        <v>0</v>
      </c>
      <c r="M14" s="34">
        <f t="shared" si="3"/>
        <v>0</v>
      </c>
      <c r="N14" s="157"/>
    </row>
    <row r="15" spans="1:15" s="12" customFormat="1" ht="15" customHeight="1">
      <c r="A15" s="417" t="s">
        <v>32</v>
      </c>
      <c r="B15" s="417"/>
      <c r="C15" s="418" t="s">
        <v>168</v>
      </c>
      <c r="D15" s="394" t="s">
        <v>24</v>
      </c>
      <c r="E15" s="394"/>
      <c r="F15" s="418"/>
      <c r="G15" s="392" t="s">
        <v>26</v>
      </c>
      <c r="H15" s="392"/>
      <c r="I15" s="393"/>
      <c r="J15" s="33"/>
      <c r="K15" s="40"/>
      <c r="L15" s="41"/>
      <c r="M15" s="42"/>
      <c r="N15" s="43"/>
    </row>
    <row r="16" spans="1:15" s="12" customFormat="1">
      <c r="A16" s="417"/>
      <c r="B16" s="417"/>
      <c r="C16" s="418"/>
      <c r="D16" s="394"/>
      <c r="E16" s="394"/>
      <c r="F16" s="418"/>
      <c r="G16" s="392" t="s">
        <v>27</v>
      </c>
      <c r="H16" s="392"/>
      <c r="I16" s="393"/>
      <c r="J16" s="33"/>
      <c r="K16" s="40"/>
      <c r="L16" s="41"/>
      <c r="M16" s="42"/>
      <c r="N16" s="43"/>
    </row>
    <row r="17" spans="1:14" s="12" customFormat="1" ht="15" customHeight="1">
      <c r="A17" s="417"/>
      <c r="B17" s="417"/>
      <c r="C17" s="418"/>
      <c r="D17" s="158" t="s">
        <v>28</v>
      </c>
      <c r="E17" s="158"/>
      <c r="F17" s="161"/>
      <c r="G17" s="159" t="s">
        <v>29</v>
      </c>
      <c r="H17" s="159"/>
      <c r="I17" s="160"/>
      <c r="J17" s="33"/>
      <c r="K17" s="40"/>
      <c r="L17" s="41"/>
      <c r="M17" s="42"/>
      <c r="N17" s="43"/>
    </row>
    <row r="18" spans="1:14" s="12" customFormat="1" ht="15" customHeight="1">
      <c r="A18" s="417"/>
      <c r="B18" s="417"/>
      <c r="C18" s="418"/>
      <c r="D18" s="394" t="s">
        <v>30</v>
      </c>
      <c r="E18" s="394"/>
      <c r="F18" s="396"/>
      <c r="G18" s="392" t="s">
        <v>30</v>
      </c>
      <c r="H18" s="392"/>
      <c r="I18" s="393"/>
      <c r="J18" s="33"/>
      <c r="K18" s="40"/>
      <c r="L18" s="41"/>
      <c r="M18" s="42"/>
      <c r="N18" s="43"/>
    </row>
    <row r="19" spans="1:14" s="12" customFormat="1" ht="30" customHeight="1">
      <c r="A19" s="417"/>
      <c r="B19" s="417"/>
      <c r="C19" s="418"/>
      <c r="D19" s="394"/>
      <c r="E19" s="394"/>
      <c r="F19" s="396"/>
      <c r="G19" s="392" t="s">
        <v>31</v>
      </c>
      <c r="H19" s="392"/>
      <c r="I19" s="393"/>
      <c r="J19" s="33"/>
      <c r="K19" s="40"/>
      <c r="L19" s="41"/>
      <c r="M19" s="42"/>
      <c r="N19" s="43"/>
    </row>
    <row r="20" spans="1:14" s="12" customFormat="1" ht="15" customHeight="1">
      <c r="A20" s="433" t="s">
        <v>35</v>
      </c>
      <c r="B20" s="433"/>
      <c r="C20" s="420" t="s">
        <v>169</v>
      </c>
      <c r="D20" s="394" t="s">
        <v>24</v>
      </c>
      <c r="E20" s="394"/>
      <c r="F20" s="396"/>
      <c r="G20" s="392" t="s">
        <v>26</v>
      </c>
      <c r="H20" s="392"/>
      <c r="I20" s="393"/>
      <c r="J20" s="33"/>
      <c r="K20" s="40"/>
      <c r="L20" s="41"/>
      <c r="M20" s="42"/>
      <c r="N20" s="44"/>
    </row>
    <row r="21" spans="1:14" s="12" customFormat="1">
      <c r="A21" s="433"/>
      <c r="B21" s="433"/>
      <c r="C21" s="420"/>
      <c r="D21" s="394"/>
      <c r="E21" s="394"/>
      <c r="F21" s="396"/>
      <c r="G21" s="392" t="s">
        <v>27</v>
      </c>
      <c r="H21" s="392"/>
      <c r="I21" s="393"/>
      <c r="J21" s="33"/>
      <c r="K21" s="40"/>
      <c r="L21" s="41"/>
      <c r="M21" s="42"/>
      <c r="N21" s="44"/>
    </row>
    <row r="22" spans="1:14" s="12" customFormat="1" ht="15" customHeight="1">
      <c r="A22" s="433"/>
      <c r="B22" s="433"/>
      <c r="C22" s="420"/>
      <c r="D22" s="158" t="s">
        <v>28</v>
      </c>
      <c r="E22" s="158"/>
      <c r="F22" s="161"/>
      <c r="G22" s="159" t="s">
        <v>29</v>
      </c>
      <c r="H22" s="159"/>
      <c r="I22" s="160"/>
      <c r="J22" s="33"/>
      <c r="K22" s="40"/>
      <c r="L22" s="41"/>
      <c r="M22" s="42"/>
      <c r="N22" s="44"/>
    </row>
    <row r="23" spans="1:14" s="12" customFormat="1" ht="15" customHeight="1">
      <c r="A23" s="433"/>
      <c r="B23" s="433"/>
      <c r="C23" s="420"/>
      <c r="D23" s="394" t="s">
        <v>30</v>
      </c>
      <c r="E23" s="394"/>
      <c r="F23" s="396"/>
      <c r="G23" s="392" t="s">
        <v>30</v>
      </c>
      <c r="H23" s="392"/>
      <c r="I23" s="393"/>
      <c r="J23" s="33"/>
      <c r="K23" s="40"/>
      <c r="L23" s="41"/>
      <c r="M23" s="42"/>
      <c r="N23" s="44"/>
    </row>
    <row r="24" spans="1:14" s="12" customFormat="1">
      <c r="A24" s="433"/>
      <c r="B24" s="433"/>
      <c r="C24" s="420"/>
      <c r="D24" s="394"/>
      <c r="E24" s="394"/>
      <c r="F24" s="396"/>
      <c r="G24" s="392" t="s">
        <v>31</v>
      </c>
      <c r="H24" s="392"/>
      <c r="I24" s="393"/>
      <c r="J24" s="33"/>
      <c r="K24" s="40"/>
      <c r="L24" s="41"/>
      <c r="M24" s="42"/>
      <c r="N24" s="44"/>
    </row>
    <row r="25" spans="1:14" s="12" customFormat="1" ht="76.5" customHeight="1">
      <c r="A25" s="162" t="s">
        <v>38</v>
      </c>
      <c r="B25" s="162"/>
      <c r="C25" s="163" t="s">
        <v>169</v>
      </c>
      <c r="D25" s="28" t="s">
        <v>25</v>
      </c>
      <c r="E25" s="28" t="s">
        <v>25</v>
      </c>
      <c r="F25" s="28" t="s">
        <v>25</v>
      </c>
      <c r="G25" s="28" t="s">
        <v>25</v>
      </c>
      <c r="H25" s="28" t="s">
        <v>25</v>
      </c>
      <c r="I25" s="164" t="s">
        <v>25</v>
      </c>
      <c r="J25" s="24"/>
      <c r="K25" s="25"/>
      <c r="L25" s="26"/>
      <c r="M25" s="27"/>
      <c r="N25" s="47"/>
    </row>
    <row r="26" spans="1:14" s="12" customFormat="1" ht="15" customHeight="1">
      <c r="A26" s="417" t="s">
        <v>40</v>
      </c>
      <c r="B26" s="417"/>
      <c r="C26" s="418" t="s">
        <v>169</v>
      </c>
      <c r="D26" s="394" t="s">
        <v>24</v>
      </c>
      <c r="E26" s="394"/>
      <c r="F26" s="396"/>
      <c r="G26" s="392" t="s">
        <v>26</v>
      </c>
      <c r="H26" s="392"/>
      <c r="I26" s="393"/>
      <c r="J26" s="33">
        <f>J27+J28+J29+J30</f>
        <v>0</v>
      </c>
      <c r="K26" s="40">
        <f>K27+K28+K29+K30</f>
        <v>0</v>
      </c>
      <c r="L26" s="41">
        <f>L27+L28+L29+L30</f>
        <v>0</v>
      </c>
      <c r="M26" s="48">
        <f>M27+M28+M29+M30</f>
        <v>0</v>
      </c>
      <c r="N26" s="43"/>
    </row>
    <row r="27" spans="1:14" s="12" customFormat="1">
      <c r="A27" s="417"/>
      <c r="B27" s="417"/>
      <c r="C27" s="418"/>
      <c r="D27" s="394"/>
      <c r="E27" s="394"/>
      <c r="F27" s="396"/>
      <c r="G27" s="392" t="s">
        <v>27</v>
      </c>
      <c r="H27" s="392"/>
      <c r="I27" s="393"/>
      <c r="J27" s="33"/>
      <c r="K27" s="40"/>
      <c r="L27" s="41"/>
      <c r="M27" s="42"/>
      <c r="N27" s="43"/>
    </row>
    <row r="28" spans="1:14" s="12" customFormat="1" ht="15" customHeight="1">
      <c r="A28" s="417"/>
      <c r="B28" s="417"/>
      <c r="C28" s="418"/>
      <c r="D28" s="158" t="s">
        <v>28</v>
      </c>
      <c r="E28" s="158"/>
      <c r="F28" s="161"/>
      <c r="G28" s="159" t="s">
        <v>29</v>
      </c>
      <c r="H28" s="159"/>
      <c r="I28" s="160"/>
      <c r="J28" s="33"/>
      <c r="K28" s="40"/>
      <c r="L28" s="41"/>
      <c r="M28" s="42"/>
      <c r="N28" s="43"/>
    </row>
    <row r="29" spans="1:14" s="12" customFormat="1" ht="15" customHeight="1">
      <c r="A29" s="417"/>
      <c r="B29" s="417"/>
      <c r="C29" s="418"/>
      <c r="D29" s="394" t="s">
        <v>30</v>
      </c>
      <c r="E29" s="394"/>
      <c r="F29" s="396"/>
      <c r="G29" s="392" t="s">
        <v>30</v>
      </c>
      <c r="H29" s="392"/>
      <c r="I29" s="393"/>
      <c r="J29" s="33"/>
      <c r="K29" s="40"/>
      <c r="L29" s="41"/>
      <c r="M29" s="42"/>
      <c r="N29" s="43"/>
    </row>
    <row r="30" spans="1:14" s="12" customFormat="1" ht="15.75" customHeight="1">
      <c r="A30" s="417"/>
      <c r="B30" s="417"/>
      <c r="C30" s="418"/>
      <c r="D30" s="394"/>
      <c r="E30" s="394"/>
      <c r="F30" s="396"/>
      <c r="G30" s="392" t="s">
        <v>31</v>
      </c>
      <c r="H30" s="392"/>
      <c r="I30" s="393"/>
      <c r="J30" s="33"/>
      <c r="K30" s="40"/>
      <c r="L30" s="41"/>
      <c r="M30" s="42"/>
      <c r="N30" s="43"/>
    </row>
    <row r="31" spans="1:14" s="12" customFormat="1" ht="15" customHeight="1">
      <c r="A31" s="433" t="s">
        <v>42</v>
      </c>
      <c r="B31" s="433"/>
      <c r="C31" s="420" t="s">
        <v>169</v>
      </c>
      <c r="D31" s="394" t="s">
        <v>24</v>
      </c>
      <c r="E31" s="394"/>
      <c r="F31" s="396"/>
      <c r="G31" s="392" t="s">
        <v>26</v>
      </c>
      <c r="H31" s="392"/>
      <c r="I31" s="393"/>
      <c r="J31" s="33">
        <f>J32+J33+J34+J35</f>
        <v>0</v>
      </c>
      <c r="K31" s="40">
        <f>K32+K33+K34+K35</f>
        <v>0</v>
      </c>
      <c r="L31" s="41">
        <f>L32+L33+L34+L35</f>
        <v>0</v>
      </c>
      <c r="M31" s="48">
        <f>M32+M33+M34+M35</f>
        <v>0</v>
      </c>
      <c r="N31" s="44"/>
    </row>
    <row r="32" spans="1:14" s="12" customFormat="1">
      <c r="A32" s="433"/>
      <c r="B32" s="433"/>
      <c r="C32" s="420"/>
      <c r="D32" s="394"/>
      <c r="E32" s="394"/>
      <c r="F32" s="396"/>
      <c r="G32" s="392" t="s">
        <v>27</v>
      </c>
      <c r="H32" s="392"/>
      <c r="I32" s="393"/>
      <c r="J32" s="33"/>
      <c r="K32" s="40"/>
      <c r="L32" s="41"/>
      <c r="M32" s="42"/>
      <c r="N32" s="44"/>
    </row>
    <row r="33" spans="1:16" s="12" customFormat="1" ht="15" customHeight="1">
      <c r="A33" s="433"/>
      <c r="B33" s="433"/>
      <c r="C33" s="420"/>
      <c r="D33" s="158" t="s">
        <v>28</v>
      </c>
      <c r="E33" s="158"/>
      <c r="F33" s="161"/>
      <c r="G33" s="159" t="s">
        <v>29</v>
      </c>
      <c r="H33" s="159"/>
      <c r="I33" s="160"/>
      <c r="J33" s="33"/>
      <c r="K33" s="40"/>
      <c r="L33" s="41"/>
      <c r="M33" s="42"/>
      <c r="N33" s="44"/>
    </row>
    <row r="34" spans="1:16" s="12" customFormat="1" ht="15" customHeight="1">
      <c r="A34" s="433"/>
      <c r="B34" s="433"/>
      <c r="C34" s="420"/>
      <c r="D34" s="394" t="s">
        <v>30</v>
      </c>
      <c r="E34" s="394"/>
      <c r="F34" s="396"/>
      <c r="G34" s="392" t="s">
        <v>30</v>
      </c>
      <c r="H34" s="392"/>
      <c r="I34" s="393"/>
      <c r="J34" s="33"/>
      <c r="K34" s="40"/>
      <c r="L34" s="41"/>
      <c r="M34" s="42"/>
      <c r="N34" s="44"/>
    </row>
    <row r="35" spans="1:16" s="12" customFormat="1">
      <c r="A35" s="433"/>
      <c r="B35" s="433"/>
      <c r="C35" s="420"/>
      <c r="D35" s="394"/>
      <c r="E35" s="394"/>
      <c r="F35" s="396"/>
      <c r="G35" s="392" t="s">
        <v>31</v>
      </c>
      <c r="H35" s="392"/>
      <c r="I35" s="393"/>
      <c r="J35" s="33"/>
      <c r="K35" s="40"/>
      <c r="L35" s="41"/>
      <c r="M35" s="42"/>
      <c r="N35" s="44"/>
    </row>
    <row r="36" spans="1:16" s="12" customFormat="1" ht="78.75">
      <c r="A36" s="162" t="s">
        <v>46</v>
      </c>
      <c r="B36" s="162"/>
      <c r="C36" s="165" t="s">
        <v>169</v>
      </c>
      <c r="D36" s="28" t="s">
        <v>25</v>
      </c>
      <c r="E36" s="28" t="s">
        <v>25</v>
      </c>
      <c r="F36" s="28" t="s">
        <v>25</v>
      </c>
      <c r="G36" s="115" t="s">
        <v>25</v>
      </c>
      <c r="H36" s="28" t="s">
        <v>25</v>
      </c>
      <c r="I36" s="164" t="s">
        <v>25</v>
      </c>
      <c r="J36" s="24"/>
      <c r="K36" s="25"/>
      <c r="L36" s="26"/>
      <c r="M36" s="27"/>
      <c r="N36" s="47"/>
    </row>
    <row r="37" spans="1:16" s="12" customFormat="1" ht="93" customHeight="1">
      <c r="A37" s="162" t="s">
        <v>170</v>
      </c>
      <c r="B37" s="162"/>
      <c r="C37" s="28" t="s">
        <v>171</v>
      </c>
      <c r="D37" s="28" t="s">
        <v>25</v>
      </c>
      <c r="E37" s="28" t="s">
        <v>25</v>
      </c>
      <c r="F37" s="28" t="s">
        <v>25</v>
      </c>
      <c r="G37" s="115" t="s">
        <v>25</v>
      </c>
      <c r="H37" s="28" t="s">
        <v>25</v>
      </c>
      <c r="I37" s="164" t="s">
        <v>25</v>
      </c>
      <c r="J37" s="24"/>
      <c r="K37" s="25"/>
      <c r="L37" s="26"/>
      <c r="M37" s="27"/>
      <c r="N37" s="47"/>
      <c r="O37" s="61"/>
      <c r="P37" s="30"/>
    </row>
    <row r="38" spans="1:16" s="12" customFormat="1" ht="18.75" customHeight="1">
      <c r="A38" s="417" t="s">
        <v>49</v>
      </c>
      <c r="B38" s="417"/>
      <c r="C38" s="418" t="s">
        <v>168</v>
      </c>
      <c r="D38" s="394" t="s">
        <v>24</v>
      </c>
      <c r="E38" s="454" t="s">
        <v>256</v>
      </c>
      <c r="F38" s="396"/>
      <c r="G38" s="392" t="s">
        <v>26</v>
      </c>
      <c r="H38" s="392"/>
      <c r="I38" s="393"/>
      <c r="J38" s="33">
        <f>J39+J40+J41+J42</f>
        <v>43352.6</v>
      </c>
      <c r="K38" s="40">
        <f>K39+K40+K41+K42</f>
        <v>375052.2</v>
      </c>
      <c r="L38" s="41">
        <f>L39+L40+L41+L42</f>
        <v>0</v>
      </c>
      <c r="M38" s="48">
        <f>M39+M40+M41+M42</f>
        <v>0</v>
      </c>
      <c r="N38" s="43"/>
      <c r="P38" s="30"/>
    </row>
    <row r="39" spans="1:16" s="12" customFormat="1" ht="18.75" customHeight="1">
      <c r="A39" s="417"/>
      <c r="B39" s="417"/>
      <c r="C39" s="418"/>
      <c r="D39" s="394"/>
      <c r="E39" s="454"/>
      <c r="F39" s="396"/>
      <c r="G39" s="392" t="s">
        <v>27</v>
      </c>
      <c r="H39" s="392"/>
      <c r="I39" s="393"/>
      <c r="J39" s="33"/>
      <c r="K39" s="40"/>
      <c r="L39" s="41"/>
      <c r="M39" s="42"/>
      <c r="N39" s="43"/>
      <c r="P39" s="30"/>
    </row>
    <row r="40" spans="1:16" s="12" customFormat="1" ht="18.75" customHeight="1">
      <c r="A40" s="417"/>
      <c r="B40" s="417"/>
      <c r="C40" s="418"/>
      <c r="D40" s="158" t="s">
        <v>28</v>
      </c>
      <c r="E40" s="228">
        <v>14472.6</v>
      </c>
      <c r="F40" s="161"/>
      <c r="G40" s="159" t="s">
        <v>29</v>
      </c>
      <c r="H40" s="159"/>
      <c r="I40" s="160"/>
      <c r="J40" s="33"/>
      <c r="K40" s="40">
        <f>K45+K69</f>
        <v>14472.6</v>
      </c>
      <c r="L40" s="41"/>
      <c r="M40" s="42"/>
      <c r="N40" s="43"/>
    </row>
    <row r="41" spans="1:16" s="12" customFormat="1" ht="18.75" customHeight="1">
      <c r="A41" s="417"/>
      <c r="B41" s="417"/>
      <c r="C41" s="418"/>
      <c r="D41" s="394" t="s">
        <v>30</v>
      </c>
      <c r="E41" s="478">
        <v>360579.6</v>
      </c>
      <c r="F41" s="396"/>
      <c r="G41" s="392" t="s">
        <v>30</v>
      </c>
      <c r="H41" s="392"/>
      <c r="I41" s="393"/>
      <c r="J41" s="33">
        <f>J46+J52+J58+J64+J70</f>
        <v>43352.6</v>
      </c>
      <c r="K41" s="40">
        <f>K46+K52+K58+K70</f>
        <v>360579.60000000003</v>
      </c>
      <c r="L41" s="41"/>
      <c r="M41" s="42"/>
      <c r="N41" s="43"/>
    </row>
    <row r="42" spans="1:16" s="12" customFormat="1" ht="15.75" customHeight="1">
      <c r="A42" s="417"/>
      <c r="B42" s="417"/>
      <c r="C42" s="418"/>
      <c r="D42" s="394"/>
      <c r="E42" s="478"/>
      <c r="F42" s="396"/>
      <c r="G42" s="392" t="s">
        <v>31</v>
      </c>
      <c r="H42" s="392"/>
      <c r="I42" s="393"/>
      <c r="J42" s="33"/>
      <c r="K42" s="40"/>
      <c r="L42" s="41"/>
      <c r="M42" s="42"/>
      <c r="N42" s="43"/>
    </row>
    <row r="43" spans="1:16" s="12" customFormat="1" ht="15" customHeight="1">
      <c r="A43" s="433" t="s">
        <v>51</v>
      </c>
      <c r="B43" s="433"/>
      <c r="C43" s="420" t="s">
        <v>169</v>
      </c>
      <c r="D43" s="394" t="s">
        <v>24</v>
      </c>
      <c r="E43" s="416">
        <v>356363.9</v>
      </c>
      <c r="F43" s="396"/>
      <c r="G43" s="392" t="s">
        <v>26</v>
      </c>
      <c r="H43" s="392">
        <f>H45+H46</f>
        <v>356363.9</v>
      </c>
      <c r="I43" s="392">
        <f>I45+I46</f>
        <v>111140.2</v>
      </c>
      <c r="J43" s="33">
        <f>J45+J46+J47+J48</f>
        <v>41683</v>
      </c>
      <c r="K43" s="40">
        <f>K45+K46+K47+K48</f>
        <v>356363.9</v>
      </c>
      <c r="L43" s="41">
        <f>L45+L46+L47+L48</f>
        <v>0</v>
      </c>
      <c r="M43" s="48">
        <f>M45+M46+M47+M48</f>
        <v>0</v>
      </c>
      <c r="N43" s="44"/>
    </row>
    <row r="44" spans="1:16" s="12" customFormat="1">
      <c r="A44" s="433"/>
      <c r="B44" s="433"/>
      <c r="C44" s="420"/>
      <c r="D44" s="394"/>
      <c r="E44" s="416"/>
      <c r="F44" s="396"/>
      <c r="G44" s="392" t="s">
        <v>27</v>
      </c>
      <c r="H44" s="392"/>
      <c r="I44" s="392"/>
      <c r="J44" s="33"/>
      <c r="K44" s="40">
        <v>0</v>
      </c>
      <c r="L44" s="41"/>
      <c r="M44" s="42"/>
      <c r="N44" s="44"/>
    </row>
    <row r="45" spans="1:16" s="12" customFormat="1" ht="15" customHeight="1">
      <c r="A45" s="433"/>
      <c r="B45" s="433"/>
      <c r="C45" s="420"/>
      <c r="D45" s="158" t="s">
        <v>28</v>
      </c>
      <c r="E45" s="158" t="s">
        <v>257</v>
      </c>
      <c r="F45" s="161"/>
      <c r="G45" s="159" t="s">
        <v>29</v>
      </c>
      <c r="H45" s="159">
        <v>13913.7</v>
      </c>
      <c r="I45" s="160">
        <v>0</v>
      </c>
      <c r="J45" s="33"/>
      <c r="K45" s="40">
        <v>13913.7</v>
      </c>
      <c r="L45" s="41"/>
      <c r="M45" s="42"/>
      <c r="N45" s="44"/>
    </row>
    <row r="46" spans="1:16" s="12" customFormat="1" ht="15" customHeight="1">
      <c r="A46" s="433"/>
      <c r="B46" s="433"/>
      <c r="C46" s="420"/>
      <c r="D46" s="394" t="s">
        <v>30</v>
      </c>
      <c r="E46" s="394" t="s">
        <v>258</v>
      </c>
      <c r="F46" s="396"/>
      <c r="G46" s="392" t="s">
        <v>30</v>
      </c>
      <c r="H46" s="392">
        <v>342450.2</v>
      </c>
      <c r="I46" s="393">
        <v>111140.2</v>
      </c>
      <c r="J46" s="33">
        <v>41683</v>
      </c>
      <c r="K46" s="40">
        <f>140.5+15300+55000+259646.2+12363.5</f>
        <v>342450.2</v>
      </c>
      <c r="L46" s="41"/>
      <c r="M46" s="42"/>
      <c r="N46" s="44"/>
    </row>
    <row r="47" spans="1:16" s="12" customFormat="1">
      <c r="A47" s="433"/>
      <c r="B47" s="433"/>
      <c r="C47" s="420"/>
      <c r="D47" s="394"/>
      <c r="E47" s="394"/>
      <c r="F47" s="396"/>
      <c r="G47" s="392" t="s">
        <v>31</v>
      </c>
      <c r="H47" s="392"/>
      <c r="I47" s="393"/>
      <c r="J47" s="33"/>
      <c r="K47" s="40"/>
      <c r="L47" s="41"/>
      <c r="M47" s="42"/>
      <c r="N47" s="44"/>
    </row>
    <row r="48" spans="1:16" s="12" customFormat="1" ht="67.5" customHeight="1">
      <c r="A48" s="169" t="s">
        <v>58</v>
      </c>
      <c r="B48" s="169"/>
      <c r="C48" s="55" t="s">
        <v>169</v>
      </c>
      <c r="D48" s="115" t="s">
        <v>25</v>
      </c>
      <c r="E48" s="115"/>
      <c r="F48" s="115" t="s">
        <v>25</v>
      </c>
      <c r="G48" s="28" t="s">
        <v>25</v>
      </c>
      <c r="H48" s="28" t="s">
        <v>25</v>
      </c>
      <c r="I48" s="164" t="s">
        <v>25</v>
      </c>
      <c r="J48" s="24"/>
      <c r="K48" s="25"/>
      <c r="L48" s="26"/>
      <c r="M48" s="27"/>
      <c r="N48" s="47"/>
    </row>
    <row r="49" spans="1:14" s="12" customFormat="1" ht="15" customHeight="1">
      <c r="A49" s="414" t="s">
        <v>56</v>
      </c>
      <c r="B49" s="414"/>
      <c r="C49" s="401" t="s">
        <v>169</v>
      </c>
      <c r="D49" s="394" t="s">
        <v>24</v>
      </c>
      <c r="E49" s="394" t="s">
        <v>259</v>
      </c>
      <c r="F49" s="396"/>
      <c r="G49" s="392" t="s">
        <v>26</v>
      </c>
      <c r="H49" s="392">
        <f>H51+H52</f>
        <v>12000</v>
      </c>
      <c r="I49" s="392">
        <f>I51+I52</f>
        <v>0</v>
      </c>
      <c r="J49" s="33">
        <f>J50+J51+J52+J53</f>
        <v>1669.6</v>
      </c>
      <c r="K49" s="40">
        <f>K50+K51+K52+K53</f>
        <v>12000</v>
      </c>
      <c r="L49" s="41">
        <f>L50+L51+L52+L53</f>
        <v>0</v>
      </c>
      <c r="M49" s="48">
        <f>M50+M51+M52+M53</f>
        <v>0</v>
      </c>
      <c r="N49" s="44"/>
    </row>
    <row r="50" spans="1:14" s="12" customFormat="1">
      <c r="A50" s="414"/>
      <c r="B50" s="414"/>
      <c r="C50" s="401"/>
      <c r="D50" s="394"/>
      <c r="E50" s="394"/>
      <c r="F50" s="396"/>
      <c r="G50" s="392" t="s">
        <v>27</v>
      </c>
      <c r="H50" s="392"/>
      <c r="I50" s="392"/>
      <c r="J50" s="33"/>
      <c r="K50" s="40"/>
      <c r="L50" s="41"/>
      <c r="M50" s="42"/>
      <c r="N50" s="44"/>
    </row>
    <row r="51" spans="1:14" s="12" customFormat="1" ht="15" customHeight="1">
      <c r="A51" s="414"/>
      <c r="B51" s="414"/>
      <c r="C51" s="401"/>
      <c r="D51" s="158" t="s">
        <v>28</v>
      </c>
      <c r="E51" s="158"/>
      <c r="F51" s="161"/>
      <c r="G51" s="159" t="s">
        <v>29</v>
      </c>
      <c r="H51" s="159">
        <v>0</v>
      </c>
      <c r="I51" s="160">
        <v>0</v>
      </c>
      <c r="J51" s="33"/>
      <c r="K51" s="40"/>
      <c r="L51" s="41">
        <v>0</v>
      </c>
      <c r="M51" s="42"/>
      <c r="N51" s="44"/>
    </row>
    <row r="52" spans="1:14" s="12" customFormat="1" ht="15" customHeight="1">
      <c r="A52" s="414"/>
      <c r="B52" s="414"/>
      <c r="C52" s="401"/>
      <c r="D52" s="394" t="s">
        <v>30</v>
      </c>
      <c r="E52" s="394" t="s">
        <v>259</v>
      </c>
      <c r="F52" s="396"/>
      <c r="G52" s="392" t="s">
        <v>30</v>
      </c>
      <c r="H52" s="392">
        <v>12000</v>
      </c>
      <c r="I52" s="393">
        <v>0</v>
      </c>
      <c r="J52" s="33">
        <v>1669.6</v>
      </c>
      <c r="K52" s="40">
        <v>12000</v>
      </c>
      <c r="L52" s="41">
        <v>0</v>
      </c>
      <c r="M52" s="42"/>
      <c r="N52" s="44"/>
    </row>
    <row r="53" spans="1:14" s="12" customFormat="1">
      <c r="A53" s="414"/>
      <c r="B53" s="414"/>
      <c r="C53" s="401"/>
      <c r="D53" s="394"/>
      <c r="E53" s="394"/>
      <c r="F53" s="396"/>
      <c r="G53" s="392" t="s">
        <v>31</v>
      </c>
      <c r="H53" s="392"/>
      <c r="I53" s="393"/>
      <c r="J53" s="33"/>
      <c r="K53" s="40"/>
      <c r="L53" s="41"/>
      <c r="M53" s="42"/>
      <c r="N53" s="44"/>
    </row>
    <row r="54" spans="1:14" s="12" customFormat="1" ht="48.75" customHeight="1">
      <c r="A54" s="169" t="s">
        <v>172</v>
      </c>
      <c r="B54" s="169"/>
      <c r="C54" s="55" t="s">
        <v>169</v>
      </c>
      <c r="D54" s="115" t="s">
        <v>25</v>
      </c>
      <c r="E54" s="115" t="s">
        <v>25</v>
      </c>
      <c r="F54" s="115" t="s">
        <v>25</v>
      </c>
      <c r="G54" s="28" t="s">
        <v>25</v>
      </c>
      <c r="H54" s="28" t="s">
        <v>25</v>
      </c>
      <c r="I54" s="164" t="s">
        <v>25</v>
      </c>
      <c r="J54" s="24"/>
      <c r="K54" s="25"/>
      <c r="L54" s="26"/>
      <c r="M54" s="27"/>
      <c r="N54" s="47"/>
    </row>
    <row r="55" spans="1:14" s="12" customFormat="1" ht="15" customHeight="1">
      <c r="A55" s="414" t="s">
        <v>60</v>
      </c>
      <c r="B55" s="414"/>
      <c r="C55" s="401" t="s">
        <v>171</v>
      </c>
      <c r="D55" s="394" t="s">
        <v>24</v>
      </c>
      <c r="E55" s="394" t="s">
        <v>260</v>
      </c>
      <c r="F55" s="396"/>
      <c r="G55" s="392" t="s">
        <v>26</v>
      </c>
      <c r="H55" s="392">
        <f>H57+H58</f>
        <v>4000</v>
      </c>
      <c r="I55" s="392">
        <f>I57+I58</f>
        <v>1015.3</v>
      </c>
      <c r="J55" s="33">
        <f>J56+J57+J58+J59</f>
        <v>0</v>
      </c>
      <c r="K55" s="40">
        <f>K56+K57+K58+K59</f>
        <v>4000</v>
      </c>
      <c r="L55" s="41">
        <f>L56+L57+L58+L59</f>
        <v>0</v>
      </c>
      <c r="M55" s="48">
        <f>M56+M57+M58+M59</f>
        <v>0</v>
      </c>
      <c r="N55" s="44"/>
    </row>
    <row r="56" spans="1:14" s="12" customFormat="1">
      <c r="A56" s="414"/>
      <c r="B56" s="414"/>
      <c r="C56" s="401"/>
      <c r="D56" s="394"/>
      <c r="E56" s="394"/>
      <c r="F56" s="396"/>
      <c r="G56" s="392" t="s">
        <v>27</v>
      </c>
      <c r="H56" s="392"/>
      <c r="I56" s="392"/>
      <c r="J56" s="33"/>
      <c r="K56" s="40"/>
      <c r="L56" s="41"/>
      <c r="M56" s="42"/>
      <c r="N56" s="44"/>
    </row>
    <row r="57" spans="1:14" s="12" customFormat="1" ht="15" customHeight="1">
      <c r="A57" s="414"/>
      <c r="B57" s="414"/>
      <c r="C57" s="401"/>
      <c r="D57" s="158" t="s">
        <v>28</v>
      </c>
      <c r="E57" s="158"/>
      <c r="F57" s="161"/>
      <c r="G57" s="159" t="s">
        <v>29</v>
      </c>
      <c r="H57" s="159">
        <v>0</v>
      </c>
      <c r="I57" s="160">
        <v>0</v>
      </c>
      <c r="J57" s="33"/>
      <c r="K57" s="40"/>
      <c r="L57" s="41">
        <v>0</v>
      </c>
      <c r="M57" s="42"/>
      <c r="N57" s="44"/>
    </row>
    <row r="58" spans="1:14" s="12" customFormat="1" ht="15" customHeight="1">
      <c r="A58" s="414"/>
      <c r="B58" s="414"/>
      <c r="C58" s="401"/>
      <c r="D58" s="394" t="s">
        <v>30</v>
      </c>
      <c r="E58" s="394" t="s">
        <v>260</v>
      </c>
      <c r="F58" s="396"/>
      <c r="G58" s="392" t="s">
        <v>30</v>
      </c>
      <c r="H58" s="392">
        <v>4000</v>
      </c>
      <c r="I58" s="393">
        <v>1015.3</v>
      </c>
      <c r="J58" s="33">
        <v>0</v>
      </c>
      <c r="K58" s="40">
        <v>4000</v>
      </c>
      <c r="L58" s="41"/>
      <c r="M58" s="42"/>
      <c r="N58" s="44"/>
    </row>
    <row r="59" spans="1:14" s="12" customFormat="1">
      <c r="A59" s="414"/>
      <c r="B59" s="414"/>
      <c r="C59" s="401"/>
      <c r="D59" s="394"/>
      <c r="E59" s="394"/>
      <c r="F59" s="396"/>
      <c r="G59" s="392" t="s">
        <v>31</v>
      </c>
      <c r="H59" s="392"/>
      <c r="I59" s="393"/>
      <c r="J59" s="33"/>
      <c r="K59" s="40"/>
      <c r="L59" s="41"/>
      <c r="M59" s="42"/>
      <c r="N59" s="44"/>
    </row>
    <row r="60" spans="1:14" s="12" customFormat="1" ht="35.25" customHeight="1">
      <c r="A60" s="169" t="s">
        <v>173</v>
      </c>
      <c r="B60" s="169"/>
      <c r="C60" s="55" t="s">
        <v>171</v>
      </c>
      <c r="D60" s="115" t="s">
        <v>25</v>
      </c>
      <c r="E60" s="115"/>
      <c r="F60" s="115" t="s">
        <v>25</v>
      </c>
      <c r="G60" s="28" t="s">
        <v>25</v>
      </c>
      <c r="H60" s="28" t="s">
        <v>25</v>
      </c>
      <c r="I60" s="164" t="s">
        <v>25</v>
      </c>
      <c r="J60" s="24"/>
      <c r="K60" s="25"/>
      <c r="L60" s="26"/>
      <c r="M60" s="27"/>
      <c r="N60" s="47"/>
    </row>
    <row r="61" spans="1:14" s="12" customFormat="1" ht="35.25" customHeight="1">
      <c r="A61" s="440" t="s">
        <v>65</v>
      </c>
      <c r="B61" s="440"/>
      <c r="C61" s="402" t="s">
        <v>66</v>
      </c>
      <c r="D61" s="394" t="s">
        <v>24</v>
      </c>
      <c r="E61" s="394"/>
      <c r="F61" s="396"/>
      <c r="G61" s="392" t="s">
        <v>26</v>
      </c>
      <c r="H61" s="392"/>
      <c r="I61" s="393"/>
      <c r="J61" s="33"/>
      <c r="K61" s="40"/>
      <c r="L61" s="41"/>
      <c r="M61" s="42"/>
      <c r="N61" s="44"/>
    </row>
    <row r="62" spans="1:14" s="12" customFormat="1" ht="37.5" customHeight="1">
      <c r="A62" s="440"/>
      <c r="B62" s="440"/>
      <c r="C62" s="402"/>
      <c r="D62" s="394"/>
      <c r="E62" s="394"/>
      <c r="F62" s="396"/>
      <c r="G62" s="392" t="s">
        <v>27</v>
      </c>
      <c r="H62" s="392"/>
      <c r="I62" s="393"/>
      <c r="J62" s="33"/>
      <c r="K62" s="40"/>
      <c r="L62" s="41"/>
      <c r="M62" s="42"/>
      <c r="N62" s="44"/>
    </row>
    <row r="63" spans="1:14" s="12" customFormat="1" ht="36" customHeight="1">
      <c r="A63" s="440"/>
      <c r="B63" s="440"/>
      <c r="C63" s="402"/>
      <c r="D63" s="158" t="s">
        <v>28</v>
      </c>
      <c r="E63" s="158"/>
      <c r="F63" s="161"/>
      <c r="G63" s="159" t="s">
        <v>29</v>
      </c>
      <c r="H63" s="159"/>
      <c r="I63" s="160"/>
      <c r="J63" s="33"/>
      <c r="K63" s="40"/>
      <c r="L63" s="41"/>
      <c r="M63" s="42"/>
      <c r="N63" s="44"/>
    </row>
    <row r="64" spans="1:14" s="12" customFormat="1" ht="8.25" customHeight="1">
      <c r="A64" s="440"/>
      <c r="B64" s="440"/>
      <c r="C64" s="402"/>
      <c r="D64" s="394" t="s">
        <v>30</v>
      </c>
      <c r="E64" s="394"/>
      <c r="F64" s="396"/>
      <c r="G64" s="392" t="s">
        <v>30</v>
      </c>
      <c r="H64" s="392"/>
      <c r="I64" s="393"/>
      <c r="J64" s="33">
        <v>0</v>
      </c>
      <c r="K64" s="40"/>
      <c r="L64" s="41">
        <v>0</v>
      </c>
      <c r="M64" s="42"/>
      <c r="N64" s="44"/>
    </row>
    <row r="65" spans="1:16" s="12" customFormat="1" ht="28.5" customHeight="1">
      <c r="A65" s="440"/>
      <c r="B65" s="440"/>
      <c r="C65" s="402"/>
      <c r="D65" s="394"/>
      <c r="E65" s="394"/>
      <c r="F65" s="396"/>
      <c r="G65" s="392" t="s">
        <v>31</v>
      </c>
      <c r="H65" s="392"/>
      <c r="I65" s="393"/>
      <c r="J65" s="33"/>
      <c r="K65" s="40"/>
      <c r="L65" s="41"/>
      <c r="M65" s="42"/>
      <c r="N65" s="44"/>
    </row>
    <row r="66" spans="1:16" s="12" customFormat="1" ht="64.5" customHeight="1">
      <c r="A66" s="70" t="s">
        <v>67</v>
      </c>
      <c r="B66" s="70"/>
      <c r="C66" s="59" t="s">
        <v>66</v>
      </c>
      <c r="D66" s="59" t="s">
        <v>25</v>
      </c>
      <c r="E66" s="59" t="s">
        <v>25</v>
      </c>
      <c r="F66" s="45" t="s">
        <v>25</v>
      </c>
      <c r="G66" s="45" t="s">
        <v>25</v>
      </c>
      <c r="H66" s="171" t="s">
        <v>25</v>
      </c>
      <c r="I66" s="46" t="s">
        <v>25</v>
      </c>
      <c r="J66" s="24"/>
      <c r="K66" s="25"/>
      <c r="L66" s="26"/>
      <c r="M66" s="27"/>
      <c r="N66" s="47"/>
    </row>
    <row r="67" spans="1:16" s="12" customFormat="1" ht="15" customHeight="1">
      <c r="A67" s="414" t="s">
        <v>69</v>
      </c>
      <c r="B67" s="414"/>
      <c r="C67" s="401" t="s">
        <v>171</v>
      </c>
      <c r="D67" s="394" t="s">
        <v>24</v>
      </c>
      <c r="E67" s="394" t="s">
        <v>261</v>
      </c>
      <c r="F67" s="396"/>
      <c r="G67" s="392" t="s">
        <v>26</v>
      </c>
      <c r="H67" s="392">
        <f>H69+H70</f>
        <v>2688.3</v>
      </c>
      <c r="I67" s="392">
        <f>I69+I70</f>
        <v>98.8</v>
      </c>
      <c r="J67" s="33">
        <f>J68+J69+J70+J71</f>
        <v>0</v>
      </c>
      <c r="K67" s="40">
        <f>K68+K69+K70+K71</f>
        <v>2688.3</v>
      </c>
      <c r="L67" s="41">
        <f>L68+L69+L70+L71</f>
        <v>0</v>
      </c>
      <c r="M67" s="48">
        <f>M68+M69+M70+M71</f>
        <v>0</v>
      </c>
      <c r="N67" s="44"/>
    </row>
    <row r="68" spans="1:16" s="12" customFormat="1">
      <c r="A68" s="414"/>
      <c r="B68" s="414"/>
      <c r="C68" s="401"/>
      <c r="D68" s="394"/>
      <c r="E68" s="394"/>
      <c r="F68" s="396"/>
      <c r="G68" s="392" t="s">
        <v>27</v>
      </c>
      <c r="H68" s="392"/>
      <c r="I68" s="392"/>
      <c r="J68" s="33"/>
      <c r="K68" s="40">
        <v>0</v>
      </c>
      <c r="L68" s="41"/>
      <c r="M68" s="42"/>
      <c r="N68" s="44"/>
    </row>
    <row r="69" spans="1:16" s="12" customFormat="1" ht="51.75" customHeight="1">
      <c r="A69" s="414"/>
      <c r="B69" s="414"/>
      <c r="C69" s="401"/>
      <c r="D69" s="158" t="s">
        <v>28</v>
      </c>
      <c r="E69" s="158" t="s">
        <v>262</v>
      </c>
      <c r="F69" s="161"/>
      <c r="G69" s="159" t="s">
        <v>29</v>
      </c>
      <c r="H69" s="159">
        <v>558.9</v>
      </c>
      <c r="I69" s="160">
        <v>0</v>
      </c>
      <c r="J69" s="33"/>
      <c r="K69" s="40">
        <v>558.9</v>
      </c>
      <c r="L69" s="41">
        <v>0</v>
      </c>
      <c r="M69" s="42"/>
      <c r="N69" s="44"/>
    </row>
    <row r="70" spans="1:16" s="12" customFormat="1" ht="15" customHeight="1">
      <c r="A70" s="414"/>
      <c r="B70" s="414"/>
      <c r="C70" s="401"/>
      <c r="D70" s="394" t="s">
        <v>30</v>
      </c>
      <c r="E70" s="394" t="s">
        <v>263</v>
      </c>
      <c r="F70" s="396"/>
      <c r="G70" s="392" t="s">
        <v>30</v>
      </c>
      <c r="H70" s="392">
        <v>2129.4</v>
      </c>
      <c r="I70" s="393">
        <v>98.8</v>
      </c>
      <c r="J70" s="33">
        <v>0</v>
      </c>
      <c r="K70" s="40">
        <f>600+1500+29.4</f>
        <v>2129.4</v>
      </c>
      <c r="L70" s="41"/>
      <c r="M70" s="42"/>
      <c r="N70" s="44"/>
    </row>
    <row r="71" spans="1:16" s="12" customFormat="1">
      <c r="A71" s="414"/>
      <c r="B71" s="414"/>
      <c r="C71" s="401"/>
      <c r="D71" s="394"/>
      <c r="E71" s="394"/>
      <c r="F71" s="396"/>
      <c r="G71" s="392" t="s">
        <v>31</v>
      </c>
      <c r="H71" s="392"/>
      <c r="I71" s="393"/>
      <c r="J71" s="33"/>
      <c r="K71" s="40"/>
      <c r="L71" s="41"/>
      <c r="M71" s="42"/>
      <c r="N71" s="44"/>
    </row>
    <row r="72" spans="1:16" s="12" customFormat="1" ht="44.25" customHeight="1">
      <c r="A72" s="169" t="s">
        <v>174</v>
      </c>
      <c r="B72" s="169"/>
      <c r="C72" s="55" t="s">
        <v>171</v>
      </c>
      <c r="D72" s="115" t="s">
        <v>25</v>
      </c>
      <c r="E72" s="115" t="s">
        <v>25</v>
      </c>
      <c r="F72" s="115" t="s">
        <v>25</v>
      </c>
      <c r="G72" s="28" t="s">
        <v>25</v>
      </c>
      <c r="H72" s="28" t="s">
        <v>25</v>
      </c>
      <c r="I72" s="164" t="s">
        <v>25</v>
      </c>
      <c r="J72" s="24"/>
      <c r="K72" s="25"/>
      <c r="L72" s="26"/>
      <c r="M72" s="27"/>
      <c r="N72" s="47"/>
      <c r="O72" s="61"/>
      <c r="P72" s="30"/>
    </row>
    <row r="73" spans="1:16" s="12" customFormat="1" ht="18.75" customHeight="1">
      <c r="A73" s="417" t="s">
        <v>175</v>
      </c>
      <c r="B73" s="417"/>
      <c r="C73" s="418" t="s">
        <v>155</v>
      </c>
      <c r="D73" s="394" t="s">
        <v>24</v>
      </c>
      <c r="E73" s="469">
        <v>362937.59999999998</v>
      </c>
      <c r="F73" s="396"/>
      <c r="G73" s="392" t="s">
        <v>26</v>
      </c>
      <c r="H73" s="392"/>
      <c r="I73" s="393"/>
      <c r="J73" s="33">
        <f>J74+J75+J76+J77</f>
        <v>51251.8</v>
      </c>
      <c r="K73" s="40">
        <f>K74+K75+K76+K77</f>
        <v>362937.60000000003</v>
      </c>
      <c r="L73" s="41">
        <f>L74+L75+L76+L77</f>
        <v>0</v>
      </c>
      <c r="M73" s="48">
        <f>M74+M75+M76+M77</f>
        <v>0</v>
      </c>
      <c r="N73" s="43"/>
      <c r="P73" s="30"/>
    </row>
    <row r="74" spans="1:16" s="12" customFormat="1" ht="18.75" customHeight="1">
      <c r="A74" s="417"/>
      <c r="B74" s="417"/>
      <c r="C74" s="418"/>
      <c r="D74" s="394"/>
      <c r="E74" s="469"/>
      <c r="F74" s="396"/>
      <c r="G74" s="392" t="s">
        <v>27</v>
      </c>
      <c r="H74" s="392"/>
      <c r="I74" s="393"/>
      <c r="J74" s="33">
        <f t="shared" ref="J74:J77" si="4">J79+J85</f>
        <v>0</v>
      </c>
      <c r="K74" s="40">
        <f t="shared" ref="K74:K75" si="5">K79</f>
        <v>0</v>
      </c>
      <c r="L74" s="41">
        <f>L79+L85</f>
        <v>0</v>
      </c>
      <c r="M74" s="42"/>
      <c r="N74" s="43"/>
      <c r="P74" s="30"/>
    </row>
    <row r="75" spans="1:16" s="12" customFormat="1" ht="18.75" customHeight="1">
      <c r="A75" s="417"/>
      <c r="B75" s="417"/>
      <c r="C75" s="418"/>
      <c r="D75" s="158" t="s">
        <v>28</v>
      </c>
      <c r="E75" s="228">
        <v>339508.2</v>
      </c>
      <c r="F75" s="161"/>
      <c r="G75" s="159" t="s">
        <v>29</v>
      </c>
      <c r="H75" s="159"/>
      <c r="I75" s="160"/>
      <c r="J75" s="33">
        <f t="shared" si="4"/>
        <v>50491.8</v>
      </c>
      <c r="K75" s="40">
        <f t="shared" si="5"/>
        <v>339508.2</v>
      </c>
      <c r="L75" s="41"/>
      <c r="M75" s="42"/>
      <c r="N75" s="43"/>
    </row>
    <row r="76" spans="1:16" s="12" customFormat="1" ht="18.75" customHeight="1">
      <c r="A76" s="417"/>
      <c r="B76" s="417"/>
      <c r="C76" s="418"/>
      <c r="D76" s="394" t="s">
        <v>30</v>
      </c>
      <c r="E76" s="454" t="s">
        <v>264</v>
      </c>
      <c r="F76" s="396"/>
      <c r="G76" s="392" t="s">
        <v>30</v>
      </c>
      <c r="H76" s="392"/>
      <c r="I76" s="393"/>
      <c r="J76" s="33">
        <f t="shared" si="4"/>
        <v>760</v>
      </c>
      <c r="K76" s="40">
        <f>K81+K87</f>
        <v>23429.4</v>
      </c>
      <c r="L76" s="41">
        <f t="shared" ref="L76:L77" si="6">L81+L87</f>
        <v>0</v>
      </c>
      <c r="M76" s="42"/>
      <c r="N76" s="43"/>
    </row>
    <row r="77" spans="1:16" s="12" customFormat="1" ht="15.75" customHeight="1">
      <c r="A77" s="417"/>
      <c r="B77" s="417"/>
      <c r="C77" s="418"/>
      <c r="D77" s="394"/>
      <c r="E77" s="454"/>
      <c r="F77" s="396"/>
      <c r="G77" s="392" t="s">
        <v>31</v>
      </c>
      <c r="H77" s="392"/>
      <c r="I77" s="393"/>
      <c r="J77" s="33">
        <f t="shared" si="4"/>
        <v>0</v>
      </c>
      <c r="K77" s="40"/>
      <c r="L77" s="41">
        <f t="shared" si="6"/>
        <v>0</v>
      </c>
      <c r="M77" s="42"/>
      <c r="N77" s="43"/>
    </row>
    <row r="78" spans="1:16" s="12" customFormat="1" ht="15" customHeight="1">
      <c r="A78" s="414" t="s">
        <v>176</v>
      </c>
      <c r="B78" s="414"/>
      <c r="C78" s="401" t="s">
        <v>177</v>
      </c>
      <c r="D78" s="394" t="s">
        <v>24</v>
      </c>
      <c r="E78" s="416">
        <v>342937.59999999998</v>
      </c>
      <c r="F78" s="396"/>
      <c r="G78" s="392" t="s">
        <v>26</v>
      </c>
      <c r="H78" s="392">
        <f>H80+H81</f>
        <v>317372.90000000002</v>
      </c>
      <c r="I78" s="392">
        <f>I80+I81</f>
        <v>0</v>
      </c>
      <c r="J78" s="33">
        <f>J79+J80+J81+J82</f>
        <v>51251.8</v>
      </c>
      <c r="K78" s="40">
        <f>K79+K80+K81+K82</f>
        <v>342937.60000000003</v>
      </c>
      <c r="L78" s="41">
        <f>L79+L80+L81+L82</f>
        <v>0</v>
      </c>
      <c r="M78" s="42">
        <f>M79+M80+M81+M82</f>
        <v>0</v>
      </c>
      <c r="N78" s="44"/>
    </row>
    <row r="79" spans="1:16" s="12" customFormat="1">
      <c r="A79" s="414"/>
      <c r="B79" s="414"/>
      <c r="C79" s="401"/>
      <c r="D79" s="394"/>
      <c r="E79" s="416"/>
      <c r="F79" s="396"/>
      <c r="G79" s="392" t="s">
        <v>27</v>
      </c>
      <c r="H79" s="392"/>
      <c r="I79" s="392"/>
      <c r="J79" s="33">
        <v>0</v>
      </c>
      <c r="K79" s="40">
        <v>0</v>
      </c>
      <c r="L79" s="41">
        <v>0</v>
      </c>
      <c r="M79" s="42"/>
      <c r="N79" s="44"/>
    </row>
    <row r="80" spans="1:16" s="12" customFormat="1" ht="15" customHeight="1">
      <c r="A80" s="414"/>
      <c r="B80" s="414"/>
      <c r="C80" s="401"/>
      <c r="D80" s="158" t="s">
        <v>28</v>
      </c>
      <c r="E80" s="158" t="s">
        <v>265</v>
      </c>
      <c r="F80" s="161"/>
      <c r="G80" s="159" t="s">
        <v>29</v>
      </c>
      <c r="H80" s="159">
        <v>314199.2</v>
      </c>
      <c r="I80" s="160">
        <v>0</v>
      </c>
      <c r="J80" s="33">
        <v>50491.8</v>
      </c>
      <c r="K80" s="40">
        <v>339508.2</v>
      </c>
      <c r="L80" s="41"/>
      <c r="M80" s="42"/>
      <c r="N80" s="44"/>
    </row>
    <row r="81" spans="1:16" s="12" customFormat="1" ht="15" customHeight="1">
      <c r="A81" s="414"/>
      <c r="B81" s="414"/>
      <c r="C81" s="401"/>
      <c r="D81" s="394" t="s">
        <v>30</v>
      </c>
      <c r="E81" s="394" t="s">
        <v>266</v>
      </c>
      <c r="F81" s="396"/>
      <c r="G81" s="392" t="s">
        <v>30</v>
      </c>
      <c r="H81" s="392">
        <v>3173.7</v>
      </c>
      <c r="I81" s="393">
        <v>0</v>
      </c>
      <c r="J81" s="33">
        <f>510+250</f>
        <v>760</v>
      </c>
      <c r="K81" s="40">
        <v>3429.4</v>
      </c>
      <c r="L81" s="41">
        <v>0</v>
      </c>
      <c r="M81" s="42"/>
      <c r="N81" s="44"/>
    </row>
    <row r="82" spans="1:16" s="12" customFormat="1">
      <c r="A82" s="414"/>
      <c r="B82" s="414"/>
      <c r="C82" s="401"/>
      <c r="D82" s="394"/>
      <c r="E82" s="394"/>
      <c r="F82" s="396"/>
      <c r="G82" s="392" t="s">
        <v>31</v>
      </c>
      <c r="H82" s="392"/>
      <c r="I82" s="393"/>
      <c r="J82" s="33"/>
      <c r="K82" s="40"/>
      <c r="L82" s="41"/>
      <c r="M82" s="42"/>
      <c r="N82" s="44"/>
    </row>
    <row r="83" spans="1:16" s="12" customFormat="1" ht="54.75" customHeight="1">
      <c r="A83" s="169" t="s">
        <v>178</v>
      </c>
      <c r="B83" s="169"/>
      <c r="C83" s="55" t="s">
        <v>179</v>
      </c>
      <c r="D83" s="115" t="s">
        <v>25</v>
      </c>
      <c r="E83" s="115" t="s">
        <v>25</v>
      </c>
      <c r="F83" s="115" t="s">
        <v>25</v>
      </c>
      <c r="G83" s="28" t="s">
        <v>25</v>
      </c>
      <c r="H83" s="28" t="s">
        <v>25</v>
      </c>
      <c r="I83" s="164" t="s">
        <v>25</v>
      </c>
      <c r="J83" s="24"/>
      <c r="K83" s="25"/>
      <c r="L83" s="26"/>
      <c r="M83" s="27"/>
      <c r="N83" s="47"/>
    </row>
    <row r="84" spans="1:16" s="12" customFormat="1" ht="15" customHeight="1">
      <c r="A84" s="414" t="s">
        <v>180</v>
      </c>
      <c r="B84" s="414"/>
      <c r="C84" s="401" t="s">
        <v>179</v>
      </c>
      <c r="D84" s="394" t="s">
        <v>24</v>
      </c>
      <c r="E84" s="394" t="s">
        <v>267</v>
      </c>
      <c r="F84" s="396"/>
      <c r="G84" s="392" t="s">
        <v>26</v>
      </c>
      <c r="H84" s="392">
        <v>20000</v>
      </c>
      <c r="I84" s="393">
        <v>0</v>
      </c>
      <c r="J84" s="33">
        <f>J87</f>
        <v>0</v>
      </c>
      <c r="K84" s="40">
        <f>K87</f>
        <v>20000</v>
      </c>
      <c r="L84" s="41">
        <f>L86+L87</f>
        <v>0</v>
      </c>
      <c r="M84" s="42"/>
      <c r="N84" s="44"/>
    </row>
    <row r="85" spans="1:16" s="12" customFormat="1">
      <c r="A85" s="414"/>
      <c r="B85" s="414"/>
      <c r="C85" s="401"/>
      <c r="D85" s="394"/>
      <c r="E85" s="394"/>
      <c r="F85" s="396"/>
      <c r="G85" s="392" t="s">
        <v>27</v>
      </c>
      <c r="H85" s="392"/>
      <c r="I85" s="393"/>
      <c r="J85" s="33"/>
      <c r="K85" s="40"/>
      <c r="L85" s="41"/>
      <c r="M85" s="42"/>
      <c r="N85" s="44"/>
    </row>
    <row r="86" spans="1:16" s="12" customFormat="1" ht="15" customHeight="1">
      <c r="A86" s="414"/>
      <c r="B86" s="414"/>
      <c r="C86" s="401"/>
      <c r="D86" s="158" t="s">
        <v>28</v>
      </c>
      <c r="E86" s="158"/>
      <c r="F86" s="161"/>
      <c r="G86" s="159" t="s">
        <v>29</v>
      </c>
      <c r="H86" s="159">
        <v>0</v>
      </c>
      <c r="I86" s="160">
        <v>0</v>
      </c>
      <c r="J86" s="33"/>
      <c r="K86" s="40"/>
      <c r="L86" s="41"/>
      <c r="M86" s="42"/>
      <c r="N86" s="44"/>
    </row>
    <row r="87" spans="1:16" s="12" customFormat="1" ht="15" customHeight="1">
      <c r="A87" s="414"/>
      <c r="B87" s="414"/>
      <c r="C87" s="401"/>
      <c r="D87" s="394" t="s">
        <v>30</v>
      </c>
      <c r="E87" s="394" t="s">
        <v>267</v>
      </c>
      <c r="F87" s="396"/>
      <c r="G87" s="392" t="s">
        <v>30</v>
      </c>
      <c r="H87" s="392">
        <v>20000</v>
      </c>
      <c r="I87" s="393">
        <v>0</v>
      </c>
      <c r="J87" s="33">
        <v>0</v>
      </c>
      <c r="K87" s="40">
        <v>20000</v>
      </c>
      <c r="L87" s="41">
        <v>0</v>
      </c>
      <c r="M87" s="42"/>
      <c r="N87" s="44"/>
    </row>
    <row r="88" spans="1:16" s="12" customFormat="1">
      <c r="A88" s="414"/>
      <c r="B88" s="414"/>
      <c r="C88" s="401"/>
      <c r="D88" s="394"/>
      <c r="E88" s="394"/>
      <c r="F88" s="396"/>
      <c r="G88" s="392" t="s">
        <v>31</v>
      </c>
      <c r="H88" s="392"/>
      <c r="I88" s="393"/>
      <c r="J88" s="33"/>
      <c r="K88" s="40"/>
      <c r="L88" s="41"/>
      <c r="M88" s="42"/>
      <c r="N88" s="44"/>
    </row>
    <row r="89" spans="1:16" s="12" customFormat="1" ht="82.5" customHeight="1">
      <c r="A89" s="169" t="s">
        <v>181</v>
      </c>
      <c r="B89" s="169"/>
      <c r="C89" s="55" t="s">
        <v>179</v>
      </c>
      <c r="D89" s="115" t="s">
        <v>25</v>
      </c>
      <c r="E89" s="115" t="s">
        <v>25</v>
      </c>
      <c r="F89" s="115" t="s">
        <v>25</v>
      </c>
      <c r="G89" s="28" t="s">
        <v>25</v>
      </c>
      <c r="H89" s="28" t="s">
        <v>25</v>
      </c>
      <c r="I89" s="164" t="s">
        <v>25</v>
      </c>
      <c r="J89" s="24"/>
      <c r="K89" s="25"/>
      <c r="L89" s="26"/>
      <c r="M89" s="27"/>
      <c r="N89" s="47"/>
      <c r="O89" s="61"/>
      <c r="P89" s="30"/>
    </row>
    <row r="90" spans="1:16" s="12" customFormat="1" ht="15" customHeight="1">
      <c r="A90" s="417" t="s">
        <v>83</v>
      </c>
      <c r="B90" s="417"/>
      <c r="C90" s="418" t="s">
        <v>182</v>
      </c>
      <c r="D90" s="394" t="s">
        <v>24</v>
      </c>
      <c r="E90" s="478">
        <v>9157.6</v>
      </c>
      <c r="F90" s="396"/>
      <c r="G90" s="392" t="s">
        <v>26</v>
      </c>
      <c r="H90" s="392">
        <v>9157.6</v>
      </c>
      <c r="I90" s="393">
        <v>0</v>
      </c>
      <c r="J90" s="66">
        <f>J91+J92+J93+J94</f>
        <v>0</v>
      </c>
      <c r="K90" s="67">
        <f>K91+K92+K93+K94</f>
        <v>9157.6</v>
      </c>
      <c r="L90" s="68">
        <f>L91+L92+L93+L94</f>
        <v>0</v>
      </c>
      <c r="M90" s="69">
        <f>M91+M92+M93+M94</f>
        <v>0</v>
      </c>
      <c r="N90" s="43"/>
      <c r="P90" s="30"/>
    </row>
    <row r="91" spans="1:16" s="12" customFormat="1">
      <c r="A91" s="417"/>
      <c r="B91" s="417"/>
      <c r="C91" s="418"/>
      <c r="D91" s="394"/>
      <c r="E91" s="478"/>
      <c r="F91" s="396"/>
      <c r="G91" s="392" t="s">
        <v>27</v>
      </c>
      <c r="H91" s="392"/>
      <c r="I91" s="393"/>
      <c r="J91" s="24">
        <v>0</v>
      </c>
      <c r="K91" s="40"/>
      <c r="L91" s="41">
        <v>0</v>
      </c>
      <c r="M91" s="42"/>
      <c r="N91" s="43"/>
      <c r="P91" s="30"/>
    </row>
    <row r="92" spans="1:16" s="12" customFormat="1" ht="15" customHeight="1">
      <c r="A92" s="417"/>
      <c r="B92" s="417"/>
      <c r="C92" s="418"/>
      <c r="D92" s="394" t="s">
        <v>28</v>
      </c>
      <c r="E92" s="478"/>
      <c r="F92" s="396"/>
      <c r="G92" s="392" t="s">
        <v>29</v>
      </c>
      <c r="H92" s="392"/>
      <c r="I92" s="393"/>
      <c r="J92" s="24">
        <v>0</v>
      </c>
      <c r="K92" s="40"/>
      <c r="L92" s="41">
        <v>0</v>
      </c>
      <c r="M92" s="42"/>
      <c r="N92" s="43"/>
    </row>
    <row r="93" spans="1:16" s="12" customFormat="1" ht="15" customHeight="1">
      <c r="A93" s="417"/>
      <c r="B93" s="417"/>
      <c r="C93" s="418"/>
      <c r="D93" s="394" t="s">
        <v>30</v>
      </c>
      <c r="E93" s="469">
        <v>9157.6</v>
      </c>
      <c r="F93" s="396"/>
      <c r="G93" s="392" t="s">
        <v>30</v>
      </c>
      <c r="H93" s="392">
        <v>9157.6</v>
      </c>
      <c r="I93" s="393">
        <v>0</v>
      </c>
      <c r="J93" s="24">
        <v>0</v>
      </c>
      <c r="K93" s="40">
        <f>K98</f>
        <v>9157.6</v>
      </c>
      <c r="L93" s="41">
        <v>0</v>
      </c>
      <c r="M93" s="42"/>
      <c r="N93" s="43"/>
    </row>
    <row r="94" spans="1:16" s="12" customFormat="1" ht="15.75" customHeight="1">
      <c r="A94" s="417"/>
      <c r="B94" s="417"/>
      <c r="C94" s="418"/>
      <c r="D94" s="394"/>
      <c r="E94" s="469"/>
      <c r="F94" s="396"/>
      <c r="G94" s="392" t="s">
        <v>31</v>
      </c>
      <c r="H94" s="392"/>
      <c r="I94" s="393"/>
      <c r="J94" s="24">
        <f>J105</f>
        <v>0</v>
      </c>
      <c r="K94" s="40"/>
      <c r="L94" s="41">
        <v>0</v>
      </c>
      <c r="M94" s="42"/>
      <c r="N94" s="43"/>
    </row>
    <row r="95" spans="1:16" s="12" customFormat="1" ht="15" customHeight="1">
      <c r="A95" s="414" t="s">
        <v>86</v>
      </c>
      <c r="B95" s="414"/>
      <c r="C95" s="401" t="s">
        <v>171</v>
      </c>
      <c r="D95" s="394" t="s">
        <v>24</v>
      </c>
      <c r="E95" s="416">
        <v>9157.6</v>
      </c>
      <c r="F95" s="396"/>
      <c r="G95" s="392" t="s">
        <v>26</v>
      </c>
      <c r="H95" s="392">
        <f>H97+H98</f>
        <v>9157.6</v>
      </c>
      <c r="I95" s="392">
        <f>I97+I98</f>
        <v>0</v>
      </c>
      <c r="J95" s="66">
        <f>J96+J97+J98+J99</f>
        <v>0</v>
      </c>
      <c r="K95" s="67">
        <f>K96+K97+K98+K99</f>
        <v>9157.6</v>
      </c>
      <c r="L95" s="68">
        <f>L96+L97+L98+L99</f>
        <v>0</v>
      </c>
      <c r="M95" s="69">
        <f>M96+M97+M98+M99</f>
        <v>0</v>
      </c>
      <c r="N95" s="44"/>
    </row>
    <row r="96" spans="1:16" s="12" customFormat="1">
      <c r="A96" s="414"/>
      <c r="B96" s="414"/>
      <c r="C96" s="401"/>
      <c r="D96" s="394"/>
      <c r="E96" s="416"/>
      <c r="F96" s="396"/>
      <c r="G96" s="392" t="s">
        <v>27</v>
      </c>
      <c r="H96" s="392"/>
      <c r="I96" s="392"/>
      <c r="J96" s="33"/>
      <c r="K96" s="40"/>
      <c r="L96" s="41"/>
      <c r="M96" s="42"/>
      <c r="N96" s="44"/>
    </row>
    <row r="97" spans="1:14" s="12" customFormat="1" ht="15" customHeight="1">
      <c r="A97" s="414"/>
      <c r="B97" s="414"/>
      <c r="C97" s="401"/>
      <c r="D97" s="158" t="s">
        <v>28</v>
      </c>
      <c r="E97" s="158"/>
      <c r="F97" s="161"/>
      <c r="G97" s="159" t="s">
        <v>29</v>
      </c>
      <c r="H97" s="159">
        <v>0</v>
      </c>
      <c r="I97" s="160">
        <v>0</v>
      </c>
      <c r="J97" s="33"/>
      <c r="K97" s="40"/>
      <c r="L97" s="41">
        <v>0</v>
      </c>
      <c r="M97" s="42"/>
      <c r="N97" s="44"/>
    </row>
    <row r="98" spans="1:14" s="12" customFormat="1" ht="15" customHeight="1">
      <c r="A98" s="414"/>
      <c r="B98" s="414"/>
      <c r="C98" s="401"/>
      <c r="D98" s="394" t="s">
        <v>30</v>
      </c>
      <c r="E98" s="394" t="s">
        <v>268</v>
      </c>
      <c r="F98" s="396"/>
      <c r="G98" s="392" t="s">
        <v>30</v>
      </c>
      <c r="H98" s="392">
        <v>9157.6</v>
      </c>
      <c r="I98" s="393">
        <v>0</v>
      </c>
      <c r="J98" s="33">
        <v>0</v>
      </c>
      <c r="K98" s="40">
        <v>9157.6</v>
      </c>
      <c r="L98" s="41">
        <v>0</v>
      </c>
      <c r="M98" s="42"/>
      <c r="N98" s="44"/>
    </row>
    <row r="99" spans="1:14" s="12" customFormat="1">
      <c r="A99" s="414"/>
      <c r="B99" s="414"/>
      <c r="C99" s="401"/>
      <c r="D99" s="394"/>
      <c r="E99" s="394"/>
      <c r="F99" s="396"/>
      <c r="G99" s="392" t="s">
        <v>31</v>
      </c>
      <c r="H99" s="392"/>
      <c r="I99" s="393"/>
      <c r="J99" s="33"/>
      <c r="K99" s="40"/>
      <c r="L99" s="41"/>
      <c r="M99" s="42"/>
      <c r="N99" s="44"/>
    </row>
    <row r="100" spans="1:14" s="12" customFormat="1" ht="78" customHeight="1">
      <c r="A100" s="169" t="s">
        <v>183</v>
      </c>
      <c r="B100" s="169"/>
      <c r="C100" s="55" t="s">
        <v>171</v>
      </c>
      <c r="D100" s="115" t="s">
        <v>25</v>
      </c>
      <c r="E100" s="115" t="s">
        <v>25</v>
      </c>
      <c r="F100" s="115" t="s">
        <v>25</v>
      </c>
      <c r="G100" s="28" t="s">
        <v>25</v>
      </c>
      <c r="H100" s="28" t="s">
        <v>25</v>
      </c>
      <c r="I100" s="164" t="s">
        <v>25</v>
      </c>
      <c r="J100" s="24"/>
      <c r="K100" s="25"/>
      <c r="L100" s="26"/>
      <c r="M100" s="27"/>
      <c r="N100" s="47"/>
    </row>
    <row r="101" spans="1:14" s="12" customFormat="1" ht="15" customHeight="1">
      <c r="A101" s="417" t="s">
        <v>90</v>
      </c>
      <c r="B101" s="417"/>
      <c r="C101" s="418" t="s">
        <v>184</v>
      </c>
      <c r="D101" s="394" t="s">
        <v>24</v>
      </c>
      <c r="E101" s="454" t="s">
        <v>269</v>
      </c>
      <c r="F101" s="396"/>
      <c r="G101" s="392" t="s">
        <v>26</v>
      </c>
      <c r="H101" s="392"/>
      <c r="I101" s="393"/>
      <c r="J101" s="66">
        <f>J102+J103+J104+J105</f>
        <v>0</v>
      </c>
      <c r="K101" s="67">
        <f>K102+K103+K104+K105</f>
        <v>9866.7000000000007</v>
      </c>
      <c r="L101" s="68">
        <f>L102+L103+L104+L105</f>
        <v>0</v>
      </c>
      <c r="M101" s="69">
        <f>M102+M103+M104+M105</f>
        <v>107370</v>
      </c>
      <c r="N101" s="43"/>
    </row>
    <row r="102" spans="1:14" s="12" customFormat="1">
      <c r="A102" s="417"/>
      <c r="B102" s="417"/>
      <c r="C102" s="418"/>
      <c r="D102" s="394"/>
      <c r="E102" s="454"/>
      <c r="F102" s="396"/>
      <c r="G102" s="392" t="s">
        <v>27</v>
      </c>
      <c r="H102" s="392"/>
      <c r="I102" s="393"/>
      <c r="J102" s="33"/>
      <c r="K102" s="40"/>
      <c r="L102" s="41"/>
      <c r="M102" s="42"/>
      <c r="N102" s="43"/>
    </row>
    <row r="103" spans="1:14" s="12" customFormat="1" ht="17.25" customHeight="1">
      <c r="A103" s="417"/>
      <c r="B103" s="417"/>
      <c r="C103" s="418"/>
      <c r="D103" s="394" t="s">
        <v>28</v>
      </c>
      <c r="E103" s="454"/>
      <c r="F103" s="396"/>
      <c r="G103" s="392" t="s">
        <v>29</v>
      </c>
      <c r="H103" s="392"/>
      <c r="I103" s="393"/>
      <c r="J103" s="33"/>
      <c r="K103" s="40"/>
      <c r="L103" s="41"/>
      <c r="M103" s="42">
        <v>0</v>
      </c>
      <c r="N103" s="43"/>
    </row>
    <row r="104" spans="1:14" s="12" customFormat="1" ht="15" customHeight="1">
      <c r="A104" s="417"/>
      <c r="B104" s="417"/>
      <c r="C104" s="418"/>
      <c r="D104" s="394" t="s">
        <v>30</v>
      </c>
      <c r="E104" s="469">
        <v>9866.7000000000007</v>
      </c>
      <c r="F104" s="396"/>
      <c r="G104" s="392" t="s">
        <v>30</v>
      </c>
      <c r="H104" s="392"/>
      <c r="I104" s="393"/>
      <c r="J104" s="174">
        <f>J109+J115+J121+J131+J137+J143+J149+J155</f>
        <v>0</v>
      </c>
      <c r="K104" s="40">
        <f>K109+K115+K121+K131+K137+K143+K149+K155+K161</f>
        <v>9866.7000000000007</v>
      </c>
      <c r="L104" s="41">
        <f>L109+L115+L121+L131+L137+L143+L149+L155</f>
        <v>0</v>
      </c>
      <c r="M104" s="42">
        <f>M109+M115+M121+M131+M137+M143+M149+M155</f>
        <v>107370</v>
      </c>
      <c r="N104" s="43"/>
    </row>
    <row r="105" spans="1:14" s="78" customFormat="1" ht="15.75" customHeight="1">
      <c r="A105" s="417"/>
      <c r="B105" s="417"/>
      <c r="C105" s="418"/>
      <c r="D105" s="394"/>
      <c r="E105" s="469"/>
      <c r="F105" s="396"/>
      <c r="G105" s="392" t="s">
        <v>31</v>
      </c>
      <c r="H105" s="392"/>
      <c r="I105" s="393"/>
      <c r="J105" s="33"/>
      <c r="K105" s="40"/>
      <c r="L105" s="41"/>
      <c r="M105" s="42"/>
      <c r="N105" s="43"/>
    </row>
    <row r="106" spans="1:14" s="78" customFormat="1" ht="15" customHeight="1">
      <c r="A106" s="438" t="s">
        <v>185</v>
      </c>
      <c r="B106" s="438"/>
      <c r="C106" s="439" t="s">
        <v>186</v>
      </c>
      <c r="D106" s="394" t="s">
        <v>24</v>
      </c>
      <c r="E106" s="394"/>
      <c r="F106" s="396"/>
      <c r="G106" s="392" t="s">
        <v>26</v>
      </c>
      <c r="H106" s="392"/>
      <c r="I106" s="393"/>
      <c r="J106" s="74"/>
      <c r="K106" s="75"/>
      <c r="L106" s="76"/>
      <c r="M106" s="77"/>
      <c r="N106" s="176"/>
    </row>
    <row r="107" spans="1:14" s="78" customFormat="1">
      <c r="A107" s="438"/>
      <c r="B107" s="438"/>
      <c r="C107" s="439"/>
      <c r="D107" s="394"/>
      <c r="E107" s="394"/>
      <c r="F107" s="396"/>
      <c r="G107" s="392" t="s">
        <v>27</v>
      </c>
      <c r="H107" s="392"/>
      <c r="I107" s="393"/>
      <c r="J107" s="74"/>
      <c r="K107" s="75"/>
      <c r="L107" s="76"/>
      <c r="M107" s="69"/>
    </row>
    <row r="108" spans="1:14" s="78" customFormat="1" ht="15" customHeight="1">
      <c r="A108" s="438"/>
      <c r="B108" s="438"/>
      <c r="C108" s="439"/>
      <c r="D108" s="158" t="s">
        <v>28</v>
      </c>
      <c r="E108" s="158"/>
      <c r="F108" s="161"/>
      <c r="G108" s="159" t="s">
        <v>29</v>
      </c>
      <c r="H108" s="159"/>
      <c r="I108" s="160"/>
      <c r="J108" s="74"/>
      <c r="K108" s="75"/>
      <c r="L108" s="76"/>
      <c r="M108" s="69"/>
    </row>
    <row r="109" spans="1:14" s="78" customFormat="1" ht="15" customHeight="1">
      <c r="A109" s="438"/>
      <c r="B109" s="438"/>
      <c r="C109" s="439"/>
      <c r="D109" s="394" t="s">
        <v>30</v>
      </c>
      <c r="E109" s="394"/>
      <c r="F109" s="396"/>
      <c r="G109" s="392" t="s">
        <v>30</v>
      </c>
      <c r="H109" s="392"/>
      <c r="I109" s="393"/>
      <c r="J109" s="74"/>
      <c r="K109" s="75"/>
      <c r="L109" s="76"/>
      <c r="M109" s="69">
        <v>6000</v>
      </c>
    </row>
    <row r="110" spans="1:14" s="78" customFormat="1">
      <c r="A110" s="438"/>
      <c r="B110" s="438"/>
      <c r="C110" s="439"/>
      <c r="D110" s="394"/>
      <c r="E110" s="394"/>
      <c r="F110" s="396"/>
      <c r="G110" s="392" t="s">
        <v>31</v>
      </c>
      <c r="H110" s="392"/>
      <c r="I110" s="393"/>
      <c r="J110" s="74"/>
      <c r="K110" s="75"/>
      <c r="L110" s="76"/>
      <c r="M110" s="69"/>
    </row>
    <row r="111" spans="1:14" s="78" customFormat="1" ht="65.25" customHeight="1">
      <c r="A111" s="175" t="s">
        <v>187</v>
      </c>
      <c r="B111" s="175"/>
      <c r="C111" s="80" t="s">
        <v>186</v>
      </c>
      <c r="D111" s="115" t="s">
        <v>25</v>
      </c>
      <c r="E111" s="115" t="s">
        <v>25</v>
      </c>
      <c r="F111" s="115" t="s">
        <v>25</v>
      </c>
      <c r="G111" s="80" t="s">
        <v>92</v>
      </c>
      <c r="H111" s="80" t="s">
        <v>92</v>
      </c>
      <c r="I111" s="177" t="s">
        <v>92</v>
      </c>
      <c r="J111" s="79"/>
      <c r="K111" s="67"/>
      <c r="L111" s="68"/>
      <c r="M111" s="69"/>
    </row>
    <row r="112" spans="1:14" s="78" customFormat="1" ht="65.25" customHeight="1">
      <c r="A112" s="438" t="s">
        <v>188</v>
      </c>
      <c r="B112" s="438"/>
      <c r="C112" s="439" t="s">
        <v>186</v>
      </c>
      <c r="D112" s="394" t="s">
        <v>24</v>
      </c>
      <c r="E112" s="394"/>
      <c r="F112" s="396"/>
      <c r="G112" s="392" t="s">
        <v>26</v>
      </c>
      <c r="H112" s="392"/>
      <c r="I112" s="393"/>
      <c r="J112" s="66">
        <f>J113+J114+J115+J116</f>
        <v>0</v>
      </c>
      <c r="K112" s="67">
        <f>K113+K114+K115+K116</f>
        <v>0</v>
      </c>
      <c r="L112" s="68">
        <f>L113+L114+L115+L116</f>
        <v>0</v>
      </c>
      <c r="M112" s="69">
        <f>M113+M114+M115+M116</f>
        <v>19000</v>
      </c>
    </row>
    <row r="113" spans="1:14" s="78" customFormat="1">
      <c r="A113" s="438"/>
      <c r="B113" s="438"/>
      <c r="C113" s="439"/>
      <c r="D113" s="394"/>
      <c r="E113" s="394"/>
      <c r="F113" s="396"/>
      <c r="G113" s="392" t="s">
        <v>27</v>
      </c>
      <c r="H113" s="392"/>
      <c r="I113" s="393"/>
      <c r="J113" s="74"/>
      <c r="K113" s="75"/>
      <c r="L113" s="76"/>
      <c r="M113" s="69"/>
    </row>
    <row r="114" spans="1:14" s="78" customFormat="1" ht="15" customHeight="1">
      <c r="A114" s="438"/>
      <c r="B114" s="438"/>
      <c r="C114" s="439"/>
      <c r="D114" s="158" t="s">
        <v>28</v>
      </c>
      <c r="E114" s="158"/>
      <c r="F114" s="161"/>
      <c r="G114" s="159" t="s">
        <v>29</v>
      </c>
      <c r="H114" s="159"/>
      <c r="I114" s="160"/>
      <c r="J114" s="74"/>
      <c r="K114" s="75"/>
      <c r="L114" s="76"/>
      <c r="M114" s="69"/>
    </row>
    <row r="115" spans="1:14" s="78" customFormat="1" ht="15" customHeight="1">
      <c r="A115" s="438"/>
      <c r="B115" s="438"/>
      <c r="C115" s="439"/>
      <c r="D115" s="394" t="s">
        <v>30</v>
      </c>
      <c r="E115" s="394"/>
      <c r="F115" s="396"/>
      <c r="G115" s="392" t="s">
        <v>30</v>
      </c>
      <c r="H115" s="392"/>
      <c r="I115" s="393"/>
      <c r="J115" s="74"/>
      <c r="K115" s="75"/>
      <c r="L115" s="76"/>
      <c r="M115" s="69">
        <v>19000</v>
      </c>
    </row>
    <row r="116" spans="1:14" s="78" customFormat="1">
      <c r="A116" s="438"/>
      <c r="B116" s="438"/>
      <c r="C116" s="439"/>
      <c r="D116" s="394"/>
      <c r="E116" s="394"/>
      <c r="F116" s="396"/>
      <c r="G116" s="392" t="s">
        <v>31</v>
      </c>
      <c r="H116" s="392"/>
      <c r="I116" s="393"/>
      <c r="J116" s="74"/>
      <c r="K116" s="75"/>
      <c r="L116" s="76"/>
      <c r="M116" s="69"/>
    </row>
    <row r="117" spans="1:14" s="78" customFormat="1" ht="55.5" customHeight="1">
      <c r="A117" s="169" t="s">
        <v>189</v>
      </c>
      <c r="B117" s="169"/>
      <c r="C117" s="80" t="s">
        <v>186</v>
      </c>
      <c r="D117" s="115" t="s">
        <v>25</v>
      </c>
      <c r="E117" s="115" t="s">
        <v>25</v>
      </c>
      <c r="F117" s="115" t="s">
        <v>25</v>
      </c>
      <c r="G117" s="80" t="s">
        <v>92</v>
      </c>
      <c r="H117" s="80" t="s">
        <v>92</v>
      </c>
      <c r="I117" s="177" t="s">
        <v>92</v>
      </c>
      <c r="J117" s="79"/>
      <c r="K117" s="67"/>
      <c r="L117" s="68"/>
      <c r="M117" s="69"/>
    </row>
    <row r="118" spans="1:14" s="78" customFormat="1" ht="15" customHeight="1">
      <c r="A118" s="414" t="s">
        <v>190</v>
      </c>
      <c r="B118" s="414"/>
      <c r="C118" s="444" t="s">
        <v>186</v>
      </c>
      <c r="D118" s="444"/>
      <c r="E118" s="444"/>
      <c r="F118" s="445"/>
      <c r="G118" s="438" t="s">
        <v>191</v>
      </c>
      <c r="H118" s="438"/>
      <c r="I118" s="443"/>
      <c r="J118" s="66">
        <f>J119+J120+J121+J122</f>
        <v>0</v>
      </c>
      <c r="K118" s="67">
        <f>K119+K120+K121+K122</f>
        <v>0</v>
      </c>
      <c r="L118" s="68">
        <f>L119+L120+L121+L122</f>
        <v>0</v>
      </c>
      <c r="M118" s="69">
        <f>M119+M120+M121+M122</f>
        <v>15000</v>
      </c>
    </row>
    <row r="119" spans="1:14" s="78" customFormat="1">
      <c r="A119" s="414"/>
      <c r="B119" s="414"/>
      <c r="C119" s="444"/>
      <c r="D119" s="444"/>
      <c r="E119" s="444"/>
      <c r="F119" s="445"/>
      <c r="G119" s="438" t="s">
        <v>27</v>
      </c>
      <c r="H119" s="438"/>
      <c r="I119" s="443"/>
      <c r="J119" s="79"/>
      <c r="K119" s="67"/>
      <c r="L119" s="68"/>
      <c r="M119" s="69"/>
    </row>
    <row r="120" spans="1:14" s="78" customFormat="1" ht="15" customHeight="1">
      <c r="A120" s="414"/>
      <c r="B120" s="414"/>
      <c r="C120" s="444"/>
      <c r="D120" s="444"/>
      <c r="E120" s="444"/>
      <c r="F120" s="445"/>
      <c r="G120" s="175" t="s">
        <v>29</v>
      </c>
      <c r="H120" s="175"/>
      <c r="I120" s="39"/>
      <c r="J120" s="79"/>
      <c r="K120" s="67"/>
      <c r="L120" s="68"/>
      <c r="M120" s="69"/>
    </row>
    <row r="121" spans="1:14" s="78" customFormat="1" ht="15" customHeight="1">
      <c r="A121" s="414"/>
      <c r="B121" s="414"/>
      <c r="C121" s="444"/>
      <c r="D121" s="444"/>
      <c r="E121" s="444"/>
      <c r="F121" s="445"/>
      <c r="G121" s="438" t="s">
        <v>30</v>
      </c>
      <c r="H121" s="438"/>
      <c r="I121" s="443"/>
      <c r="J121" s="79"/>
      <c r="K121" s="67"/>
      <c r="L121" s="68"/>
      <c r="M121" s="69">
        <v>15000</v>
      </c>
    </row>
    <row r="122" spans="1:14" s="78" customFormat="1" ht="109.5" customHeight="1">
      <c r="A122" s="414"/>
      <c r="B122" s="414"/>
      <c r="C122" s="444"/>
      <c r="D122" s="444"/>
      <c r="E122" s="444"/>
      <c r="F122" s="445"/>
      <c r="G122" s="438" t="s">
        <v>31</v>
      </c>
      <c r="H122" s="438"/>
      <c r="I122" s="443"/>
      <c r="J122" s="79"/>
      <c r="K122" s="67"/>
      <c r="L122" s="68"/>
      <c r="M122" s="69"/>
    </row>
    <row r="123" spans="1:14" s="78" customFormat="1" ht="0.75" customHeight="1">
      <c r="A123" s="414"/>
      <c r="B123" s="414"/>
      <c r="C123" s="444"/>
      <c r="D123" s="444"/>
      <c r="E123" s="444"/>
      <c r="F123" s="445"/>
      <c r="G123" s="178"/>
      <c r="H123" s="111"/>
      <c r="I123" s="179"/>
      <c r="J123" s="79"/>
      <c r="K123" s="67"/>
      <c r="L123" s="68"/>
      <c r="M123" s="69"/>
    </row>
    <row r="124" spans="1:14" s="78" customFormat="1">
      <c r="A124" s="414"/>
      <c r="B124" s="414"/>
      <c r="C124" s="444"/>
      <c r="D124" s="444"/>
      <c r="E124" s="444"/>
      <c r="F124" s="445"/>
      <c r="G124" s="178"/>
      <c r="H124" s="180"/>
      <c r="I124" s="181"/>
      <c r="J124" s="182"/>
      <c r="K124" s="183"/>
      <c r="L124" s="184"/>
      <c r="M124" s="185"/>
    </row>
    <row r="125" spans="1:14" s="78" customFormat="1" ht="92.25" customHeight="1">
      <c r="A125" s="186" t="s">
        <v>192</v>
      </c>
      <c r="B125" s="186"/>
      <c r="C125" s="80" t="s">
        <v>186</v>
      </c>
      <c r="D125" s="115" t="s">
        <v>25</v>
      </c>
      <c r="E125" s="115" t="s">
        <v>25</v>
      </c>
      <c r="F125" s="115" t="s">
        <v>25</v>
      </c>
      <c r="G125" s="80" t="s">
        <v>92</v>
      </c>
      <c r="H125" s="187" t="s">
        <v>92</v>
      </c>
      <c r="I125" s="177" t="s">
        <v>92</v>
      </c>
      <c r="J125" s="79"/>
      <c r="K125" s="67"/>
      <c r="L125" s="68"/>
      <c r="M125" s="69"/>
    </row>
    <row r="126" spans="1:14" s="78" customFormat="1" ht="69" customHeight="1">
      <c r="A126" s="186" t="s">
        <v>193</v>
      </c>
      <c r="B126" s="186"/>
      <c r="C126" s="80" t="s">
        <v>186</v>
      </c>
      <c r="D126" s="115" t="s">
        <v>25</v>
      </c>
      <c r="E126" s="115" t="s">
        <v>25</v>
      </c>
      <c r="F126" s="115" t="s">
        <v>25</v>
      </c>
      <c r="G126" s="80" t="s">
        <v>92</v>
      </c>
      <c r="H126" s="187" t="s">
        <v>92</v>
      </c>
      <c r="I126" s="177" t="s">
        <v>92</v>
      </c>
      <c r="J126" s="79"/>
      <c r="K126" s="67"/>
      <c r="L126" s="68"/>
      <c r="M126" s="69"/>
    </row>
    <row r="127" spans="1:14" ht="57" customHeight="1">
      <c r="A127" s="186" t="s">
        <v>194</v>
      </c>
      <c r="B127" s="186"/>
      <c r="C127" s="80" t="s">
        <v>186</v>
      </c>
      <c r="D127" s="115" t="s">
        <v>25</v>
      </c>
      <c r="E127" s="115" t="s">
        <v>25</v>
      </c>
      <c r="F127" s="115" t="s">
        <v>25</v>
      </c>
      <c r="G127" s="80" t="s">
        <v>92</v>
      </c>
      <c r="H127" s="187" t="s">
        <v>92</v>
      </c>
      <c r="I127" s="177" t="s">
        <v>92</v>
      </c>
      <c r="J127" s="79"/>
      <c r="K127" s="67"/>
      <c r="L127" s="68"/>
      <c r="M127" s="69"/>
      <c r="N127" s="78"/>
    </row>
    <row r="128" spans="1:14" ht="15" customHeight="1">
      <c r="A128" s="441" t="s">
        <v>195</v>
      </c>
      <c r="B128" s="441"/>
      <c r="C128" s="442" t="s">
        <v>186</v>
      </c>
      <c r="D128" s="394" t="s">
        <v>24</v>
      </c>
      <c r="E128" s="394"/>
      <c r="F128" s="396"/>
      <c r="G128" s="392" t="s">
        <v>26</v>
      </c>
      <c r="H128" s="392"/>
      <c r="I128" s="393"/>
      <c r="J128" s="66">
        <f>J129+J130+J131+J132</f>
        <v>0</v>
      </c>
      <c r="K128" s="67">
        <f>K129+K130+K131+K132</f>
        <v>0</v>
      </c>
      <c r="L128" s="68">
        <f>L129+L130+L131+L132</f>
        <v>0</v>
      </c>
      <c r="M128" s="69">
        <f>M129+M130+M131+M132</f>
        <v>6000</v>
      </c>
      <c r="N128" s="188"/>
    </row>
    <row r="129" spans="1:14">
      <c r="A129" s="441"/>
      <c r="B129" s="441"/>
      <c r="C129" s="442"/>
      <c r="D129" s="394"/>
      <c r="E129" s="394"/>
      <c r="F129" s="396"/>
      <c r="G129" s="392" t="s">
        <v>27</v>
      </c>
      <c r="H129" s="392"/>
      <c r="I129" s="393"/>
      <c r="J129" s="33">
        <v>0</v>
      </c>
      <c r="K129" s="67"/>
      <c r="L129" s="41"/>
      <c r="M129" s="48"/>
      <c r="N129" s="188"/>
    </row>
    <row r="130" spans="1:14" ht="15" customHeight="1">
      <c r="A130" s="441"/>
      <c r="B130" s="441"/>
      <c r="C130" s="442"/>
      <c r="D130" s="158" t="s">
        <v>28</v>
      </c>
      <c r="E130" s="158"/>
      <c r="F130" s="161"/>
      <c r="G130" s="159" t="s">
        <v>29</v>
      </c>
      <c r="H130" s="159"/>
      <c r="I130" s="160"/>
      <c r="J130" s="33">
        <v>0</v>
      </c>
      <c r="K130" s="40"/>
      <c r="L130" s="41"/>
      <c r="M130" s="48"/>
      <c r="N130" s="188"/>
    </row>
    <row r="131" spans="1:14" ht="15" customHeight="1">
      <c r="A131" s="441"/>
      <c r="B131" s="441"/>
      <c r="C131" s="442"/>
      <c r="D131" s="394" t="s">
        <v>30</v>
      </c>
      <c r="E131" s="394"/>
      <c r="F131" s="396"/>
      <c r="G131" s="392" t="s">
        <v>30</v>
      </c>
      <c r="H131" s="392"/>
      <c r="I131" s="393"/>
      <c r="J131" s="33">
        <v>0</v>
      </c>
      <c r="K131" s="40"/>
      <c r="L131" s="41">
        <v>0</v>
      </c>
      <c r="M131" s="48">
        <v>6000</v>
      </c>
      <c r="N131" s="188"/>
    </row>
    <row r="132" spans="1:14">
      <c r="A132" s="441"/>
      <c r="B132" s="441"/>
      <c r="C132" s="442"/>
      <c r="D132" s="394"/>
      <c r="E132" s="394"/>
      <c r="F132" s="396"/>
      <c r="G132" s="392" t="s">
        <v>31</v>
      </c>
      <c r="H132" s="392"/>
      <c r="I132" s="393"/>
      <c r="J132" s="33">
        <v>0</v>
      </c>
      <c r="K132" s="40"/>
      <c r="L132" s="41"/>
      <c r="M132" s="48"/>
      <c r="N132" s="188"/>
    </row>
    <row r="133" spans="1:14" ht="67.5" customHeight="1">
      <c r="A133" s="169" t="s">
        <v>196</v>
      </c>
      <c r="B133" s="169"/>
      <c r="C133" s="55" t="s">
        <v>186</v>
      </c>
      <c r="D133" s="55" t="s">
        <v>25</v>
      </c>
      <c r="E133" s="55" t="s">
        <v>25</v>
      </c>
      <c r="F133" s="55" t="s">
        <v>25</v>
      </c>
      <c r="G133" s="55" t="s">
        <v>25</v>
      </c>
      <c r="H133" s="55" t="s">
        <v>25</v>
      </c>
      <c r="I133" s="189" t="s">
        <v>25</v>
      </c>
      <c r="J133" s="24"/>
      <c r="K133" s="25"/>
      <c r="L133" s="26"/>
      <c r="M133" s="190"/>
      <c r="N133" s="191"/>
    </row>
    <row r="134" spans="1:14" ht="15" customHeight="1">
      <c r="A134" s="414" t="s">
        <v>197</v>
      </c>
      <c r="B134" s="414"/>
      <c r="C134" s="401" t="s">
        <v>186</v>
      </c>
      <c r="D134" s="394" t="s">
        <v>24</v>
      </c>
      <c r="E134" s="394"/>
      <c r="F134" s="396"/>
      <c r="G134" s="392" t="s">
        <v>26</v>
      </c>
      <c r="H134" s="392"/>
      <c r="I134" s="393"/>
      <c r="J134" s="33">
        <f>J135+J136+J137+J138</f>
        <v>0</v>
      </c>
      <c r="K134" s="40">
        <f>K135+K136+K137+K138</f>
        <v>0</v>
      </c>
      <c r="L134" s="41">
        <f>L135+L136+L137+L138</f>
        <v>0</v>
      </c>
      <c r="M134" s="48">
        <f>I137</f>
        <v>0</v>
      </c>
      <c r="N134" s="188"/>
    </row>
    <row r="135" spans="1:14">
      <c r="A135" s="414"/>
      <c r="B135" s="414"/>
      <c r="C135" s="401"/>
      <c r="D135" s="394"/>
      <c r="E135" s="394"/>
      <c r="F135" s="396"/>
      <c r="G135" s="392" t="s">
        <v>27</v>
      </c>
      <c r="H135" s="392"/>
      <c r="I135" s="393"/>
      <c r="J135" s="33">
        <v>0</v>
      </c>
      <c r="K135" s="40"/>
      <c r="L135" s="41"/>
      <c r="M135" s="48"/>
      <c r="N135" s="188"/>
    </row>
    <row r="136" spans="1:14" ht="15" customHeight="1">
      <c r="A136" s="414"/>
      <c r="B136" s="414"/>
      <c r="C136" s="401"/>
      <c r="D136" s="158" t="s">
        <v>28</v>
      </c>
      <c r="E136" s="158"/>
      <c r="F136" s="161"/>
      <c r="G136" s="159" t="s">
        <v>29</v>
      </c>
      <c r="H136" s="159"/>
      <c r="I136" s="160"/>
      <c r="J136" s="33">
        <v>0</v>
      </c>
      <c r="K136" s="40"/>
      <c r="L136" s="41"/>
      <c r="M136" s="48"/>
      <c r="N136" s="188"/>
    </row>
    <row r="137" spans="1:14" ht="15" customHeight="1">
      <c r="A137" s="414"/>
      <c r="B137" s="414"/>
      <c r="C137" s="401"/>
      <c r="D137" s="394" t="s">
        <v>30</v>
      </c>
      <c r="E137" s="394"/>
      <c r="F137" s="396"/>
      <c r="G137" s="392" t="s">
        <v>30</v>
      </c>
      <c r="H137" s="392"/>
      <c r="I137" s="393"/>
      <c r="J137" s="33">
        <v>0</v>
      </c>
      <c r="K137" s="40"/>
      <c r="L137" s="41">
        <v>0</v>
      </c>
      <c r="M137" s="48">
        <v>31639.200000000001</v>
      </c>
      <c r="N137" s="188"/>
    </row>
    <row r="138" spans="1:14">
      <c r="A138" s="414"/>
      <c r="B138" s="414"/>
      <c r="C138" s="401"/>
      <c r="D138" s="394"/>
      <c r="E138" s="394"/>
      <c r="F138" s="396"/>
      <c r="G138" s="392" t="s">
        <v>31</v>
      </c>
      <c r="H138" s="392"/>
      <c r="I138" s="393"/>
      <c r="J138" s="33">
        <v>0</v>
      </c>
      <c r="K138" s="40"/>
      <c r="L138" s="41"/>
      <c r="M138" s="48"/>
      <c r="N138" s="188"/>
    </row>
    <row r="139" spans="1:14" ht="77.25" customHeight="1">
      <c r="A139" s="70" t="s">
        <v>198</v>
      </c>
      <c r="B139" s="70"/>
      <c r="C139" s="55" t="s">
        <v>186</v>
      </c>
      <c r="D139" s="55" t="s">
        <v>25</v>
      </c>
      <c r="E139" s="55" t="s">
        <v>25</v>
      </c>
      <c r="F139" s="55" t="s">
        <v>25</v>
      </c>
      <c r="G139" s="55" t="s">
        <v>25</v>
      </c>
      <c r="H139" s="55" t="s">
        <v>25</v>
      </c>
      <c r="I139" s="189" t="s">
        <v>25</v>
      </c>
      <c r="J139" s="33"/>
      <c r="K139" s="40"/>
      <c r="L139" s="41"/>
      <c r="M139" s="48"/>
      <c r="N139" s="188"/>
    </row>
    <row r="140" spans="1:14" ht="15" customHeight="1">
      <c r="A140" s="440" t="s">
        <v>199</v>
      </c>
      <c r="B140" s="414"/>
      <c r="C140" s="401" t="s">
        <v>186</v>
      </c>
      <c r="D140" s="394" t="s">
        <v>24</v>
      </c>
      <c r="E140" s="394"/>
      <c r="F140" s="396"/>
      <c r="G140" s="392" t="s">
        <v>26</v>
      </c>
      <c r="H140" s="392"/>
      <c r="I140" s="393"/>
      <c r="J140" s="33">
        <f>J141+J142+J143+J144</f>
        <v>0</v>
      </c>
      <c r="K140" s="40">
        <f>K141+K142+K143+K144</f>
        <v>0</v>
      </c>
      <c r="L140" s="41">
        <f>L141+L142+L143+L144</f>
        <v>0</v>
      </c>
      <c r="M140" s="48">
        <f>M143</f>
        <v>22278.7</v>
      </c>
      <c r="N140" s="192"/>
    </row>
    <row r="141" spans="1:14">
      <c r="A141" s="440"/>
      <c r="B141" s="414"/>
      <c r="C141" s="401"/>
      <c r="D141" s="394"/>
      <c r="E141" s="394"/>
      <c r="F141" s="396"/>
      <c r="G141" s="392" t="s">
        <v>27</v>
      </c>
      <c r="H141" s="392"/>
      <c r="I141" s="393"/>
      <c r="J141" s="33">
        <v>0</v>
      </c>
      <c r="K141" s="40"/>
      <c r="L141" s="41"/>
      <c r="M141" s="48"/>
      <c r="N141" s="192"/>
    </row>
    <row r="142" spans="1:14" ht="15" customHeight="1">
      <c r="A142" s="440"/>
      <c r="B142" s="414"/>
      <c r="C142" s="401"/>
      <c r="D142" s="158" t="s">
        <v>28</v>
      </c>
      <c r="E142" s="158"/>
      <c r="F142" s="161"/>
      <c r="G142" s="159" t="s">
        <v>29</v>
      </c>
      <c r="H142" s="159"/>
      <c r="I142" s="160"/>
      <c r="J142" s="33">
        <v>0</v>
      </c>
      <c r="K142" s="40"/>
      <c r="L142" s="41"/>
      <c r="M142" s="48"/>
      <c r="N142" s="192"/>
    </row>
    <row r="143" spans="1:14" ht="15" customHeight="1">
      <c r="A143" s="440"/>
      <c r="B143" s="414"/>
      <c r="C143" s="401"/>
      <c r="D143" s="394" t="s">
        <v>30</v>
      </c>
      <c r="E143" s="394"/>
      <c r="F143" s="396"/>
      <c r="G143" s="392" t="s">
        <v>30</v>
      </c>
      <c r="H143" s="392"/>
      <c r="I143" s="393"/>
      <c r="J143" s="33">
        <v>0</v>
      </c>
      <c r="K143" s="40"/>
      <c r="L143" s="41">
        <v>0</v>
      </c>
      <c r="M143" s="145">
        <v>22278.7</v>
      </c>
      <c r="N143" s="192"/>
    </row>
    <row r="144" spans="1:14" s="78" customFormat="1">
      <c r="A144" s="440"/>
      <c r="B144" s="414"/>
      <c r="C144" s="401"/>
      <c r="D144" s="394"/>
      <c r="E144" s="394"/>
      <c r="F144" s="396"/>
      <c r="G144" s="392" t="s">
        <v>31</v>
      </c>
      <c r="H144" s="392"/>
      <c r="I144" s="393"/>
      <c r="J144" s="33">
        <v>0</v>
      </c>
      <c r="K144" s="40"/>
      <c r="L144" s="41"/>
      <c r="M144" s="48"/>
      <c r="N144" s="192"/>
    </row>
    <row r="145" spans="1:27" s="78" customFormat="1" ht="63.75" customHeight="1">
      <c r="A145" s="169" t="s">
        <v>200</v>
      </c>
      <c r="B145" s="70"/>
      <c r="C145" s="80" t="s">
        <v>186</v>
      </c>
      <c r="D145" s="55" t="s">
        <v>25</v>
      </c>
      <c r="E145" s="55" t="s">
        <v>25</v>
      </c>
      <c r="F145" s="55" t="s">
        <v>25</v>
      </c>
      <c r="G145" s="55" t="s">
        <v>25</v>
      </c>
      <c r="H145" s="80" t="s">
        <v>92</v>
      </c>
      <c r="I145" s="177" t="s">
        <v>92</v>
      </c>
      <c r="J145" s="79"/>
      <c r="K145" s="67"/>
      <c r="L145" s="68"/>
      <c r="M145" s="69"/>
    </row>
    <row r="146" spans="1:27" s="78" customFormat="1" ht="15" customHeight="1">
      <c r="A146" s="438" t="s">
        <v>201</v>
      </c>
      <c r="B146" s="438"/>
      <c r="C146" s="439" t="s">
        <v>186</v>
      </c>
      <c r="D146" s="394" t="s">
        <v>24</v>
      </c>
      <c r="E146" s="394"/>
      <c r="F146" s="396"/>
      <c r="G146" s="392" t="s">
        <v>26</v>
      </c>
      <c r="H146" s="392"/>
      <c r="I146" s="393"/>
      <c r="J146" s="74"/>
      <c r="K146" s="75"/>
      <c r="L146" s="76"/>
      <c r="M146" s="69">
        <f>M149</f>
        <v>7452.1</v>
      </c>
    </row>
    <row r="147" spans="1:27" s="78" customFormat="1">
      <c r="A147" s="438"/>
      <c r="B147" s="438"/>
      <c r="C147" s="439"/>
      <c r="D147" s="394"/>
      <c r="E147" s="394"/>
      <c r="F147" s="396"/>
      <c r="G147" s="392" t="s">
        <v>27</v>
      </c>
      <c r="H147" s="392"/>
      <c r="I147" s="393"/>
      <c r="J147" s="74"/>
      <c r="K147" s="75"/>
      <c r="L147" s="76"/>
      <c r="M147" s="69"/>
    </row>
    <row r="148" spans="1:27" s="78" customFormat="1" ht="15" customHeight="1">
      <c r="A148" s="438"/>
      <c r="B148" s="438"/>
      <c r="C148" s="439"/>
      <c r="D148" s="158" t="s">
        <v>28</v>
      </c>
      <c r="E148" s="158"/>
      <c r="F148" s="161"/>
      <c r="G148" s="159" t="s">
        <v>29</v>
      </c>
      <c r="H148" s="159"/>
      <c r="I148" s="160"/>
      <c r="J148" s="74"/>
      <c r="K148" s="75"/>
      <c r="L148" s="76"/>
      <c r="M148" s="69"/>
    </row>
    <row r="149" spans="1:27" s="78" customFormat="1" ht="15" customHeight="1">
      <c r="A149" s="438"/>
      <c r="B149" s="438"/>
      <c r="C149" s="439"/>
      <c r="D149" s="394" t="s">
        <v>30</v>
      </c>
      <c r="E149" s="394"/>
      <c r="F149" s="396"/>
      <c r="G149" s="392" t="s">
        <v>30</v>
      </c>
      <c r="H149" s="392"/>
      <c r="I149" s="393"/>
      <c r="J149" s="74"/>
      <c r="K149" s="75"/>
      <c r="L149" s="76"/>
      <c r="M149" s="69">
        <v>7452.1</v>
      </c>
    </row>
    <row r="150" spans="1:27" s="78" customFormat="1">
      <c r="A150" s="438"/>
      <c r="B150" s="438"/>
      <c r="C150" s="439"/>
      <c r="D150" s="394"/>
      <c r="E150" s="394"/>
      <c r="F150" s="396"/>
      <c r="G150" s="392" t="s">
        <v>31</v>
      </c>
      <c r="H150" s="392"/>
      <c r="I150" s="393"/>
      <c r="J150" s="74"/>
      <c r="K150" s="75"/>
      <c r="L150" s="76"/>
      <c r="M150" s="69"/>
    </row>
    <row r="151" spans="1:27" s="12" customFormat="1" ht="66.75" customHeight="1">
      <c r="A151" s="70" t="s">
        <v>202</v>
      </c>
      <c r="B151" s="70"/>
      <c r="C151" s="80" t="s">
        <v>186</v>
      </c>
      <c r="D151" s="55" t="s">
        <v>25</v>
      </c>
      <c r="E151" s="55" t="s">
        <v>25</v>
      </c>
      <c r="F151" s="55" t="s">
        <v>25</v>
      </c>
      <c r="G151" s="55" t="s">
        <v>25</v>
      </c>
      <c r="H151" s="80" t="s">
        <v>92</v>
      </c>
      <c r="I151" s="177" t="s">
        <v>92</v>
      </c>
      <c r="J151" s="79"/>
      <c r="K151" s="67"/>
      <c r="L151" s="68"/>
      <c r="M151" s="69"/>
      <c r="N151" s="78"/>
      <c r="O151" s="437"/>
      <c r="P151" s="437"/>
      <c r="Q151" s="437"/>
      <c r="R151" s="437"/>
      <c r="S151" s="437"/>
      <c r="T151" s="437"/>
      <c r="U151" s="437"/>
      <c r="V151" s="437"/>
      <c r="W151" s="437"/>
      <c r="X151" s="437"/>
      <c r="Y151" s="437"/>
      <c r="Z151" s="437"/>
      <c r="AA151" s="437"/>
    </row>
    <row r="152" spans="1:27" s="12" customFormat="1" ht="15" customHeight="1">
      <c r="A152" s="414" t="s">
        <v>203</v>
      </c>
      <c r="B152" s="414"/>
      <c r="C152" s="401" t="s">
        <v>204</v>
      </c>
      <c r="D152" s="394" t="s">
        <v>24</v>
      </c>
      <c r="E152" s="394"/>
      <c r="F152" s="396"/>
      <c r="G152" s="392" t="s">
        <v>26</v>
      </c>
      <c r="H152" s="392"/>
      <c r="I152" s="393"/>
      <c r="J152" s="33">
        <f>J153+J154+J155+J156</f>
        <v>0</v>
      </c>
      <c r="K152" s="40"/>
      <c r="L152" s="41"/>
      <c r="M152" s="42"/>
      <c r="N152" s="436"/>
      <c r="O152" s="437"/>
      <c r="P152" s="437"/>
      <c r="Q152" s="437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</row>
    <row r="153" spans="1:27" s="12" customFormat="1">
      <c r="A153" s="414"/>
      <c r="B153" s="414"/>
      <c r="C153" s="401"/>
      <c r="D153" s="394"/>
      <c r="E153" s="394"/>
      <c r="F153" s="396"/>
      <c r="G153" s="392" t="s">
        <v>27</v>
      </c>
      <c r="H153" s="392"/>
      <c r="I153" s="393"/>
      <c r="J153" s="33">
        <v>0</v>
      </c>
      <c r="K153" s="40"/>
      <c r="L153" s="41"/>
      <c r="M153" s="42"/>
      <c r="N153" s="436"/>
      <c r="O153" s="437"/>
      <c r="P153" s="437"/>
      <c r="Q153" s="437"/>
      <c r="R153" s="437"/>
      <c r="S153" s="437"/>
      <c r="T153" s="437"/>
      <c r="U153" s="437"/>
      <c r="V153" s="437"/>
      <c r="W153" s="437"/>
      <c r="X153" s="437"/>
      <c r="Y153" s="437"/>
      <c r="Z153" s="437"/>
      <c r="AA153" s="437"/>
    </row>
    <row r="154" spans="1:27" s="12" customFormat="1" ht="15" customHeight="1">
      <c r="A154" s="414"/>
      <c r="B154" s="414"/>
      <c r="C154" s="401"/>
      <c r="D154" s="158" t="s">
        <v>28</v>
      </c>
      <c r="E154" s="158"/>
      <c r="F154" s="161"/>
      <c r="G154" s="159" t="s">
        <v>29</v>
      </c>
      <c r="H154" s="159"/>
      <c r="I154" s="160"/>
      <c r="J154" s="33">
        <v>0</v>
      </c>
      <c r="K154" s="40"/>
      <c r="L154" s="41"/>
      <c r="M154" s="42"/>
      <c r="N154" s="436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</row>
    <row r="155" spans="1:27" s="12" customFormat="1" ht="15" customHeight="1">
      <c r="A155" s="414"/>
      <c r="B155" s="414"/>
      <c r="C155" s="401"/>
      <c r="D155" s="394" t="s">
        <v>30</v>
      </c>
      <c r="E155" s="394"/>
      <c r="F155" s="396"/>
      <c r="G155" s="392" t="s">
        <v>30</v>
      </c>
      <c r="H155" s="392"/>
      <c r="I155" s="393"/>
      <c r="J155" s="33">
        <v>0</v>
      </c>
      <c r="K155" s="40"/>
      <c r="L155" s="41"/>
      <c r="M155" s="42"/>
      <c r="N155" s="436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</row>
    <row r="156" spans="1:27" s="12" customFormat="1">
      <c r="A156" s="414"/>
      <c r="B156" s="414"/>
      <c r="C156" s="401"/>
      <c r="D156" s="394"/>
      <c r="E156" s="394"/>
      <c r="F156" s="396"/>
      <c r="G156" s="392" t="s">
        <v>31</v>
      </c>
      <c r="H156" s="392"/>
      <c r="I156" s="393"/>
      <c r="J156" s="33">
        <v>0</v>
      </c>
      <c r="K156" s="40"/>
      <c r="L156" s="41"/>
      <c r="M156" s="42"/>
      <c r="N156" s="436"/>
      <c r="O156" s="437"/>
      <c r="P156" s="437"/>
      <c r="Q156" s="437"/>
      <c r="R156" s="437"/>
      <c r="S156" s="437"/>
      <c r="T156" s="437"/>
      <c r="U156" s="437"/>
      <c r="V156" s="437"/>
      <c r="W156" s="437"/>
      <c r="X156" s="437"/>
      <c r="Y156" s="437"/>
      <c r="Z156" s="437"/>
      <c r="AA156" s="437"/>
    </row>
    <row r="157" spans="1:27" s="12" customFormat="1" ht="66.75" customHeight="1">
      <c r="A157" s="169" t="s">
        <v>205</v>
      </c>
      <c r="B157" s="70"/>
      <c r="C157" s="55" t="s">
        <v>204</v>
      </c>
      <c r="D157" s="55" t="s">
        <v>25</v>
      </c>
      <c r="E157" s="55" t="s">
        <v>25</v>
      </c>
      <c r="F157" s="55" t="s">
        <v>25</v>
      </c>
      <c r="G157" s="194" t="s">
        <v>25</v>
      </c>
      <c r="H157" s="28" t="s">
        <v>25</v>
      </c>
      <c r="I157" s="164" t="s">
        <v>25</v>
      </c>
      <c r="J157" s="24"/>
      <c r="K157" s="25"/>
      <c r="L157" s="26"/>
      <c r="M157" s="27"/>
      <c r="N157" s="47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</row>
    <row r="158" spans="1:27" s="12" customFormat="1" ht="15" customHeight="1">
      <c r="A158" s="408" t="s">
        <v>206</v>
      </c>
      <c r="B158" s="408"/>
      <c r="C158" s="401" t="s">
        <v>171</v>
      </c>
      <c r="D158" s="394" t="s">
        <v>24</v>
      </c>
      <c r="E158" s="394" t="s">
        <v>269</v>
      </c>
      <c r="F158" s="396"/>
      <c r="G158" s="392" t="s">
        <v>26</v>
      </c>
      <c r="H158" s="392">
        <f>H160+H161</f>
        <v>7824.2</v>
      </c>
      <c r="I158" s="393">
        <v>0</v>
      </c>
      <c r="J158" s="24"/>
      <c r="K158" s="25">
        <f>K159+K160+K161+K162</f>
        <v>9866.7000000000007</v>
      </c>
      <c r="L158" s="26"/>
      <c r="M158" s="27"/>
      <c r="N158" s="47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</row>
    <row r="159" spans="1:27" s="12" customFormat="1">
      <c r="A159" s="408"/>
      <c r="B159" s="408"/>
      <c r="C159" s="401" t="s">
        <v>171</v>
      </c>
      <c r="D159" s="394"/>
      <c r="E159" s="394"/>
      <c r="F159" s="396"/>
      <c r="G159" s="392" t="s">
        <v>27</v>
      </c>
      <c r="H159" s="392"/>
      <c r="I159" s="393"/>
      <c r="J159" s="24"/>
      <c r="K159" s="25"/>
      <c r="L159" s="26"/>
      <c r="M159" s="27"/>
      <c r="N159" s="47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</row>
    <row r="160" spans="1:27" s="12" customFormat="1" ht="58.5" customHeight="1">
      <c r="A160" s="408"/>
      <c r="B160" s="408"/>
      <c r="C160" s="401" t="s">
        <v>171</v>
      </c>
      <c r="D160" s="158" t="s">
        <v>28</v>
      </c>
      <c r="E160" s="158"/>
      <c r="F160" s="161"/>
      <c r="G160" s="159" t="s">
        <v>29</v>
      </c>
      <c r="H160" s="159">
        <v>0</v>
      </c>
      <c r="I160" s="160">
        <v>0</v>
      </c>
      <c r="J160" s="24"/>
      <c r="K160" s="25"/>
      <c r="L160" s="26"/>
      <c r="M160" s="27"/>
      <c r="N160" s="47"/>
      <c r="O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</row>
    <row r="161" spans="1:27" s="12" customFormat="1" ht="15" customHeight="1">
      <c r="A161" s="408"/>
      <c r="B161" s="408"/>
      <c r="C161" s="401" t="s">
        <v>171</v>
      </c>
      <c r="D161" s="394" t="s">
        <v>30</v>
      </c>
      <c r="E161" s="394" t="s">
        <v>269</v>
      </c>
      <c r="F161" s="396"/>
      <c r="G161" s="392" t="s">
        <v>30</v>
      </c>
      <c r="H161" s="392">
        <v>7824.2</v>
      </c>
      <c r="I161" s="393">
        <v>0</v>
      </c>
      <c r="J161" s="24"/>
      <c r="K161" s="25">
        <v>9866.7000000000007</v>
      </c>
      <c r="L161" s="26"/>
      <c r="M161" s="27"/>
      <c r="N161" s="47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</row>
    <row r="162" spans="1:27" s="12" customFormat="1" ht="51.75" customHeight="1">
      <c r="A162" s="408"/>
      <c r="B162" s="408"/>
      <c r="C162" s="401" t="s">
        <v>171</v>
      </c>
      <c r="D162" s="394"/>
      <c r="E162" s="394"/>
      <c r="F162" s="396"/>
      <c r="G162" s="392" t="s">
        <v>31</v>
      </c>
      <c r="H162" s="392"/>
      <c r="I162" s="393"/>
      <c r="J162" s="24"/>
      <c r="K162" s="25"/>
      <c r="L162" s="26"/>
      <c r="M162" s="27"/>
      <c r="N162" s="47"/>
      <c r="O162" s="193"/>
      <c r="P162" s="193" t="s">
        <v>270</v>
      </c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</row>
    <row r="163" spans="1:27" s="12" customFormat="1" ht="75" customHeight="1">
      <c r="A163" s="169" t="s">
        <v>207</v>
      </c>
      <c r="B163" s="70"/>
      <c r="C163" s="55" t="s">
        <v>171</v>
      </c>
      <c r="D163" s="55" t="s">
        <v>25</v>
      </c>
      <c r="E163" s="55" t="s">
        <v>25</v>
      </c>
      <c r="F163" s="55" t="s">
        <v>25</v>
      </c>
      <c r="G163" s="28" t="s">
        <v>25</v>
      </c>
      <c r="H163" s="28" t="s">
        <v>25</v>
      </c>
      <c r="I163" s="164" t="s">
        <v>25</v>
      </c>
      <c r="J163" s="24"/>
      <c r="K163" s="25"/>
      <c r="L163" s="26"/>
      <c r="M163" s="27"/>
      <c r="N163" s="47"/>
      <c r="O163" s="61"/>
      <c r="P163" s="30"/>
    </row>
    <row r="164" spans="1:27" s="12" customFormat="1" ht="15" customHeight="1">
      <c r="A164" s="417" t="s">
        <v>208</v>
      </c>
      <c r="B164" s="417"/>
      <c r="C164" s="418" t="s">
        <v>168</v>
      </c>
      <c r="D164" s="394" t="s">
        <v>24</v>
      </c>
      <c r="E164" s="394"/>
      <c r="F164" s="396"/>
      <c r="G164" s="392" t="s">
        <v>26</v>
      </c>
      <c r="H164" s="392"/>
      <c r="I164" s="393"/>
      <c r="J164" s="66">
        <f>J165+J166+J167+J168</f>
        <v>0</v>
      </c>
      <c r="K164" s="67">
        <f>K165+K166+K167+K168</f>
        <v>0</v>
      </c>
      <c r="L164" s="68">
        <f>L165+L166+L167+L168</f>
        <v>0</v>
      </c>
      <c r="M164" s="69">
        <f>M165+M166+M167+M168</f>
        <v>0</v>
      </c>
      <c r="N164" s="43"/>
      <c r="P164" s="30"/>
    </row>
    <row r="165" spans="1:27" s="12" customFormat="1">
      <c r="A165" s="417"/>
      <c r="B165" s="417"/>
      <c r="C165" s="418"/>
      <c r="D165" s="394"/>
      <c r="E165" s="394"/>
      <c r="F165" s="396"/>
      <c r="G165" s="392" t="s">
        <v>27</v>
      </c>
      <c r="H165" s="392"/>
      <c r="I165" s="393"/>
      <c r="J165" s="24">
        <v>0</v>
      </c>
      <c r="K165" s="40"/>
      <c r="L165" s="41">
        <v>0</v>
      </c>
      <c r="M165" s="42"/>
      <c r="N165" s="43"/>
      <c r="P165" s="30"/>
    </row>
    <row r="166" spans="1:27" s="12" customFormat="1" ht="15" customHeight="1">
      <c r="A166" s="417"/>
      <c r="B166" s="417"/>
      <c r="C166" s="418"/>
      <c r="D166" s="158" t="s">
        <v>28</v>
      </c>
      <c r="E166" s="158"/>
      <c r="F166" s="161"/>
      <c r="G166" s="159" t="s">
        <v>29</v>
      </c>
      <c r="H166" s="159"/>
      <c r="I166" s="160"/>
      <c r="J166" s="24">
        <v>0</v>
      </c>
      <c r="K166" s="40"/>
      <c r="L166" s="41">
        <v>0</v>
      </c>
      <c r="M166" s="42"/>
      <c r="N166" s="43"/>
    </row>
    <row r="167" spans="1:27" s="12" customFormat="1" ht="15" customHeight="1">
      <c r="A167" s="417"/>
      <c r="B167" s="417"/>
      <c r="C167" s="418"/>
      <c r="D167" s="394" t="s">
        <v>30</v>
      </c>
      <c r="E167" s="394"/>
      <c r="F167" s="396"/>
      <c r="G167" s="392" t="s">
        <v>30</v>
      </c>
      <c r="H167" s="392"/>
      <c r="I167" s="393"/>
      <c r="J167" s="24">
        <v>0</v>
      </c>
      <c r="K167" s="40">
        <f>K172</f>
        <v>0</v>
      </c>
      <c r="L167" s="41">
        <v>0</v>
      </c>
      <c r="M167" s="42"/>
      <c r="N167" s="43"/>
    </row>
    <row r="168" spans="1:27" s="12" customFormat="1" ht="15.75" customHeight="1">
      <c r="A168" s="417"/>
      <c r="B168" s="417"/>
      <c r="C168" s="418"/>
      <c r="D168" s="394"/>
      <c r="E168" s="394"/>
      <c r="F168" s="396"/>
      <c r="G168" s="392" t="s">
        <v>31</v>
      </c>
      <c r="H168" s="392"/>
      <c r="I168" s="393"/>
      <c r="J168" s="24">
        <f>J179</f>
        <v>0</v>
      </c>
      <c r="K168" s="40"/>
      <c r="L168" s="41">
        <v>0</v>
      </c>
      <c r="M168" s="42"/>
      <c r="N168" s="43"/>
    </row>
    <row r="169" spans="1:27" s="12" customFormat="1" ht="15" customHeight="1">
      <c r="A169" s="414" t="s">
        <v>209</v>
      </c>
      <c r="B169" s="414"/>
      <c r="C169" s="401" t="s">
        <v>177</v>
      </c>
      <c r="D169" s="394" t="s">
        <v>24</v>
      </c>
      <c r="E169" s="394"/>
      <c r="F169" s="396"/>
      <c r="G169" s="392" t="s">
        <v>26</v>
      </c>
      <c r="H169" s="392"/>
      <c r="I169" s="393"/>
      <c r="J169" s="66">
        <f>J170+J171+J172+J173</f>
        <v>0</v>
      </c>
      <c r="K169" s="67">
        <f>K170+K171+K172+K173</f>
        <v>0</v>
      </c>
      <c r="L169" s="68">
        <f>L170+L171+L172+L173</f>
        <v>0</v>
      </c>
      <c r="M169" s="69">
        <f>M170+M171+M172+M173</f>
        <v>0</v>
      </c>
      <c r="N169" s="44"/>
    </row>
    <row r="170" spans="1:27" s="12" customFormat="1">
      <c r="A170" s="414"/>
      <c r="B170" s="414"/>
      <c r="C170" s="401"/>
      <c r="D170" s="394"/>
      <c r="E170" s="394"/>
      <c r="F170" s="396"/>
      <c r="G170" s="392" t="s">
        <v>27</v>
      </c>
      <c r="H170" s="392"/>
      <c r="I170" s="393"/>
      <c r="J170" s="33"/>
      <c r="K170" s="40"/>
      <c r="L170" s="41"/>
      <c r="M170" s="42"/>
      <c r="N170" s="44"/>
    </row>
    <row r="171" spans="1:27" s="12" customFormat="1" ht="15" customHeight="1">
      <c r="A171" s="414"/>
      <c r="B171" s="414"/>
      <c r="C171" s="401"/>
      <c r="D171" s="158" t="s">
        <v>28</v>
      </c>
      <c r="E171" s="158"/>
      <c r="F171" s="161"/>
      <c r="G171" s="159" t="s">
        <v>29</v>
      </c>
      <c r="H171" s="159"/>
      <c r="I171" s="160"/>
      <c r="J171" s="33"/>
      <c r="K171" s="40"/>
      <c r="L171" s="41">
        <v>0</v>
      </c>
      <c r="M171" s="42"/>
      <c r="N171" s="44"/>
    </row>
    <row r="172" spans="1:27" s="12" customFormat="1" ht="15" customHeight="1">
      <c r="A172" s="414"/>
      <c r="B172" s="414"/>
      <c r="C172" s="401"/>
      <c r="D172" s="394" t="s">
        <v>30</v>
      </c>
      <c r="E172" s="394"/>
      <c r="F172" s="396"/>
      <c r="G172" s="392" t="s">
        <v>30</v>
      </c>
      <c r="H172" s="392"/>
      <c r="I172" s="393"/>
      <c r="J172" s="33">
        <v>0</v>
      </c>
      <c r="K172" s="40">
        <v>0</v>
      </c>
      <c r="L172" s="41">
        <v>0</v>
      </c>
      <c r="M172" s="42"/>
      <c r="N172" s="44"/>
    </row>
    <row r="173" spans="1:27" s="12" customFormat="1">
      <c r="A173" s="414"/>
      <c r="B173" s="414"/>
      <c r="C173" s="401"/>
      <c r="D173" s="394"/>
      <c r="E173" s="394"/>
      <c r="F173" s="396"/>
      <c r="G173" s="392" t="s">
        <v>31</v>
      </c>
      <c r="H173" s="392"/>
      <c r="I173" s="393"/>
      <c r="J173" s="33"/>
      <c r="K173" s="40"/>
      <c r="L173" s="41"/>
      <c r="M173" s="42"/>
      <c r="N173" s="44"/>
    </row>
    <row r="174" spans="1:27" s="31" customFormat="1" ht="15.75" customHeight="1">
      <c r="A174" s="169" t="s">
        <v>210</v>
      </c>
      <c r="B174" s="70"/>
      <c r="C174" s="55" t="s">
        <v>179</v>
      </c>
      <c r="D174" s="55" t="s">
        <v>25</v>
      </c>
      <c r="E174" s="55" t="s">
        <v>25</v>
      </c>
      <c r="F174" s="55" t="s">
        <v>25</v>
      </c>
      <c r="G174" s="28" t="s">
        <v>25</v>
      </c>
      <c r="H174" s="28" t="s">
        <v>25</v>
      </c>
      <c r="I174" s="164" t="s">
        <v>25</v>
      </c>
      <c r="J174" s="24"/>
      <c r="K174" s="25"/>
      <c r="L174" s="26"/>
      <c r="M174" s="27"/>
      <c r="N174" s="47"/>
      <c r="O174" s="195"/>
    </row>
    <row r="175" spans="1:27" s="31" customFormat="1" ht="15" customHeight="1">
      <c r="A175" s="410" t="s">
        <v>96</v>
      </c>
      <c r="B175" s="410"/>
      <c r="C175" s="411" t="s">
        <v>23</v>
      </c>
      <c r="D175" s="404" t="s">
        <v>24</v>
      </c>
      <c r="E175" s="480">
        <v>24500</v>
      </c>
      <c r="F175" s="406"/>
      <c r="G175" s="407" t="s">
        <v>26</v>
      </c>
      <c r="H175" s="407"/>
      <c r="I175" s="403"/>
      <c r="J175" s="33">
        <f>J180+J191+J202+J224</f>
        <v>2808.7</v>
      </c>
      <c r="K175" s="33">
        <f>K180+K191+K202+K224</f>
        <v>24500</v>
      </c>
      <c r="L175" s="33">
        <f>L178</f>
        <v>0</v>
      </c>
      <c r="M175" s="34"/>
      <c r="N175" s="196"/>
    </row>
    <row r="176" spans="1:27" s="31" customFormat="1">
      <c r="A176" s="410"/>
      <c r="B176" s="410"/>
      <c r="C176" s="411"/>
      <c r="D176" s="404"/>
      <c r="E176" s="480"/>
      <c r="F176" s="406"/>
      <c r="G176" s="407" t="s">
        <v>27</v>
      </c>
      <c r="H176" s="407"/>
      <c r="I176" s="403"/>
      <c r="J176" s="33"/>
      <c r="K176" s="33"/>
      <c r="L176" s="33"/>
      <c r="M176" s="34"/>
      <c r="N176" s="196"/>
    </row>
    <row r="177" spans="1:14" s="31" customFormat="1" ht="15" customHeight="1">
      <c r="A177" s="410"/>
      <c r="B177" s="410"/>
      <c r="C177" s="411"/>
      <c r="D177" s="404" t="s">
        <v>28</v>
      </c>
      <c r="E177" s="480"/>
      <c r="F177" s="406"/>
      <c r="G177" s="407" t="s">
        <v>29</v>
      </c>
      <c r="H177" s="407"/>
      <c r="I177" s="403"/>
      <c r="J177" s="33"/>
      <c r="K177" s="33"/>
      <c r="L177" s="33"/>
      <c r="M177" s="34"/>
      <c r="N177" s="196"/>
    </row>
    <row r="178" spans="1:14" s="31" customFormat="1" ht="15" customHeight="1">
      <c r="A178" s="410"/>
      <c r="B178" s="410"/>
      <c r="C178" s="411"/>
      <c r="D178" s="404" t="s">
        <v>30</v>
      </c>
      <c r="E178" s="479">
        <v>24500</v>
      </c>
      <c r="F178" s="406"/>
      <c r="G178" s="407" t="s">
        <v>30</v>
      </c>
      <c r="H178" s="407"/>
      <c r="I178" s="403"/>
      <c r="J178" s="33">
        <f>J183+J194+J205+J227</f>
        <v>2808.7</v>
      </c>
      <c r="K178" s="33">
        <f>K183+K194+K205+K227</f>
        <v>24500</v>
      </c>
      <c r="L178" s="33"/>
      <c r="M178" s="34"/>
      <c r="N178" s="196"/>
    </row>
    <row r="179" spans="1:14" s="12" customFormat="1" ht="15.75" customHeight="1">
      <c r="A179" s="410"/>
      <c r="B179" s="410"/>
      <c r="C179" s="411"/>
      <c r="D179" s="404"/>
      <c r="E179" s="479"/>
      <c r="F179" s="406"/>
      <c r="G179" s="407" t="s">
        <v>31</v>
      </c>
      <c r="H179" s="407"/>
      <c r="I179" s="403"/>
      <c r="J179" s="33"/>
      <c r="K179" s="33">
        <f>K195</f>
        <v>0</v>
      </c>
      <c r="L179" s="33"/>
      <c r="M179" s="34"/>
      <c r="N179" s="197"/>
    </row>
    <row r="180" spans="1:14" s="12" customFormat="1" ht="15" customHeight="1">
      <c r="A180" s="417" t="s">
        <v>97</v>
      </c>
      <c r="B180" s="417"/>
      <c r="C180" s="418" t="s">
        <v>168</v>
      </c>
      <c r="D180" s="394" t="s">
        <v>24</v>
      </c>
      <c r="E180" s="478">
        <v>11500</v>
      </c>
      <c r="F180" s="396"/>
      <c r="G180" s="392" t="s">
        <v>26</v>
      </c>
      <c r="H180" s="392"/>
      <c r="I180" s="393"/>
      <c r="J180" s="33">
        <f>J183</f>
        <v>1133.2</v>
      </c>
      <c r="K180" s="40">
        <f>K183</f>
        <v>11500</v>
      </c>
      <c r="L180" s="41"/>
      <c r="M180" s="42"/>
      <c r="N180" s="44"/>
    </row>
    <row r="181" spans="1:14" s="12" customFormat="1">
      <c r="A181" s="417"/>
      <c r="B181" s="417"/>
      <c r="C181" s="418"/>
      <c r="D181" s="394"/>
      <c r="E181" s="478"/>
      <c r="F181" s="396"/>
      <c r="G181" s="392" t="s">
        <v>27</v>
      </c>
      <c r="H181" s="392"/>
      <c r="I181" s="393"/>
      <c r="J181" s="33"/>
      <c r="K181" s="40"/>
      <c r="L181" s="41"/>
      <c r="M181" s="42"/>
      <c r="N181" s="44"/>
    </row>
    <row r="182" spans="1:14" s="12" customFormat="1" ht="15" customHeight="1">
      <c r="A182" s="417"/>
      <c r="B182" s="417"/>
      <c r="C182" s="418"/>
      <c r="D182" s="394" t="s">
        <v>28</v>
      </c>
      <c r="E182" s="478"/>
      <c r="F182" s="396"/>
      <c r="G182" s="392" t="s">
        <v>29</v>
      </c>
      <c r="H182" s="392"/>
      <c r="I182" s="393"/>
      <c r="J182" s="33"/>
      <c r="K182" s="40"/>
      <c r="L182" s="41"/>
      <c r="M182" s="42"/>
      <c r="N182" s="44"/>
    </row>
    <row r="183" spans="1:14" s="12" customFormat="1" ht="15" customHeight="1">
      <c r="A183" s="417"/>
      <c r="B183" s="417"/>
      <c r="C183" s="418"/>
      <c r="D183" s="394" t="s">
        <v>30</v>
      </c>
      <c r="E183" s="469">
        <v>11500</v>
      </c>
      <c r="F183" s="396"/>
      <c r="G183" s="392" t="s">
        <v>30</v>
      </c>
      <c r="H183" s="392"/>
      <c r="I183" s="393"/>
      <c r="J183" s="33">
        <f>J188</f>
        <v>1133.2</v>
      </c>
      <c r="K183" s="40">
        <f>K188</f>
        <v>11500</v>
      </c>
      <c r="L183" s="41">
        <f>L188</f>
        <v>0</v>
      </c>
      <c r="M183" s="42"/>
      <c r="N183" s="44"/>
    </row>
    <row r="184" spans="1:14" s="12" customFormat="1" ht="15.75" customHeight="1">
      <c r="A184" s="417"/>
      <c r="B184" s="417"/>
      <c r="C184" s="418"/>
      <c r="D184" s="394"/>
      <c r="E184" s="469"/>
      <c r="F184" s="396"/>
      <c r="G184" s="392" t="s">
        <v>31</v>
      </c>
      <c r="H184" s="392"/>
      <c r="I184" s="393"/>
      <c r="J184" s="33"/>
      <c r="K184" s="40"/>
      <c r="L184" s="41"/>
      <c r="M184" s="42"/>
      <c r="N184" s="47"/>
    </row>
    <row r="185" spans="1:14" s="12" customFormat="1" ht="15" customHeight="1">
      <c r="A185" s="414" t="s">
        <v>98</v>
      </c>
      <c r="B185" s="414"/>
      <c r="C185" s="401" t="s">
        <v>179</v>
      </c>
      <c r="D185" s="394" t="s">
        <v>24</v>
      </c>
      <c r="E185" s="394" t="s">
        <v>271</v>
      </c>
      <c r="F185" s="391"/>
      <c r="G185" s="392" t="s">
        <v>26</v>
      </c>
      <c r="H185" s="392"/>
      <c r="I185" s="393"/>
      <c r="J185" s="33">
        <f>J188</f>
        <v>1133.2</v>
      </c>
      <c r="K185" s="40">
        <f>K188</f>
        <v>11500</v>
      </c>
      <c r="L185" s="41">
        <f>L188</f>
        <v>0</v>
      </c>
      <c r="M185" s="42"/>
      <c r="N185" s="47"/>
    </row>
    <row r="186" spans="1:14" s="12" customFormat="1">
      <c r="A186" s="414"/>
      <c r="B186" s="414"/>
      <c r="C186" s="401"/>
      <c r="D186" s="394"/>
      <c r="E186" s="394"/>
      <c r="F186" s="391"/>
      <c r="G186" s="392" t="s">
        <v>27</v>
      </c>
      <c r="H186" s="392"/>
      <c r="I186" s="393"/>
      <c r="J186" s="33"/>
      <c r="K186" s="40"/>
      <c r="L186" s="41"/>
      <c r="M186" s="42"/>
      <c r="N186" s="47"/>
    </row>
    <row r="187" spans="1:14" s="12" customFormat="1" ht="15" customHeight="1">
      <c r="A187" s="414"/>
      <c r="B187" s="414"/>
      <c r="C187" s="401"/>
      <c r="D187" s="394" t="s">
        <v>28</v>
      </c>
      <c r="E187" s="394"/>
      <c r="F187" s="391"/>
      <c r="G187" s="392" t="s">
        <v>29</v>
      </c>
      <c r="H187" s="392"/>
      <c r="I187" s="393"/>
      <c r="J187" s="33"/>
      <c r="K187" s="40"/>
      <c r="L187" s="41"/>
      <c r="M187" s="42"/>
      <c r="N187" s="43"/>
    </row>
    <row r="188" spans="1:14" s="87" customFormat="1" ht="15" customHeight="1">
      <c r="A188" s="414"/>
      <c r="B188" s="414"/>
      <c r="C188" s="401"/>
      <c r="D188" s="394" t="s">
        <v>30</v>
      </c>
      <c r="E188" s="394" t="s">
        <v>271</v>
      </c>
      <c r="F188" s="396"/>
      <c r="G188" s="392" t="s">
        <v>30</v>
      </c>
      <c r="H188" s="392">
        <v>11500</v>
      </c>
      <c r="I188" s="429">
        <v>3504.9</v>
      </c>
      <c r="J188" s="33">
        <v>1133.2</v>
      </c>
      <c r="K188" s="40">
        <v>11500</v>
      </c>
      <c r="L188" s="41"/>
      <c r="M188" s="42"/>
      <c r="N188" s="43"/>
    </row>
    <row r="189" spans="1:14" s="87" customFormat="1">
      <c r="A189" s="414"/>
      <c r="B189" s="414"/>
      <c r="C189" s="401"/>
      <c r="D189" s="394"/>
      <c r="E189" s="394"/>
      <c r="F189" s="396"/>
      <c r="G189" s="392" t="s">
        <v>31</v>
      </c>
      <c r="H189" s="392"/>
      <c r="I189" s="429"/>
      <c r="J189" s="90"/>
      <c r="K189" s="91"/>
      <c r="L189" s="92"/>
      <c r="M189" s="93"/>
      <c r="N189" s="35"/>
    </row>
    <row r="190" spans="1:14" s="87" customFormat="1" ht="54.75" customHeight="1">
      <c r="A190" s="169" t="s">
        <v>212</v>
      </c>
      <c r="B190" s="169"/>
      <c r="C190" s="55" t="s">
        <v>179</v>
      </c>
      <c r="D190" s="55" t="s">
        <v>25</v>
      </c>
      <c r="E190" s="55" t="s">
        <v>25</v>
      </c>
      <c r="F190" s="55" t="s">
        <v>25</v>
      </c>
      <c r="G190" s="28" t="s">
        <v>25</v>
      </c>
      <c r="H190" s="28" t="s">
        <v>25</v>
      </c>
      <c r="I190" s="164" t="s">
        <v>25</v>
      </c>
      <c r="J190" s="94"/>
      <c r="K190" s="95"/>
      <c r="L190" s="96"/>
      <c r="M190" s="97"/>
      <c r="N190" s="35"/>
    </row>
    <row r="191" spans="1:14" s="87" customFormat="1" ht="15" customHeight="1">
      <c r="A191" s="417" t="s">
        <v>101</v>
      </c>
      <c r="B191" s="417"/>
      <c r="C191" s="418" t="s">
        <v>168</v>
      </c>
      <c r="D191" s="394" t="s">
        <v>24</v>
      </c>
      <c r="E191" s="477">
        <v>300</v>
      </c>
      <c r="F191" s="396"/>
      <c r="G191" s="392" t="s">
        <v>26</v>
      </c>
      <c r="H191" s="392">
        <v>300</v>
      </c>
      <c r="I191" s="393">
        <v>0</v>
      </c>
      <c r="J191" s="90">
        <f>J194</f>
        <v>0</v>
      </c>
      <c r="K191" s="91">
        <f>K194+K195</f>
        <v>300</v>
      </c>
      <c r="L191" s="92">
        <f>L194</f>
        <v>0</v>
      </c>
      <c r="M191" s="93"/>
      <c r="N191" s="35"/>
    </row>
    <row r="192" spans="1:14" s="87" customFormat="1">
      <c r="A192" s="417"/>
      <c r="B192" s="417"/>
      <c r="C192" s="418"/>
      <c r="D192" s="394"/>
      <c r="E192" s="477"/>
      <c r="F192" s="396"/>
      <c r="G192" s="392" t="s">
        <v>27</v>
      </c>
      <c r="H192" s="392"/>
      <c r="I192" s="393"/>
      <c r="J192" s="90"/>
      <c r="K192" s="91"/>
      <c r="L192" s="92"/>
      <c r="M192" s="93"/>
      <c r="N192" s="89"/>
    </row>
    <row r="193" spans="1:14" s="87" customFormat="1" ht="15" customHeight="1">
      <c r="A193" s="417"/>
      <c r="B193" s="417"/>
      <c r="C193" s="418"/>
      <c r="D193" s="394" t="s">
        <v>28</v>
      </c>
      <c r="E193" s="477"/>
      <c r="F193" s="396"/>
      <c r="G193" s="392" t="s">
        <v>29</v>
      </c>
      <c r="H193" s="392"/>
      <c r="I193" s="393"/>
      <c r="J193" s="90"/>
      <c r="K193" s="91"/>
      <c r="L193" s="92"/>
      <c r="M193" s="93"/>
      <c r="N193" s="89"/>
    </row>
    <row r="194" spans="1:14" s="87" customFormat="1" ht="15" customHeight="1">
      <c r="A194" s="417"/>
      <c r="B194" s="417"/>
      <c r="C194" s="418"/>
      <c r="D194" s="394" t="s">
        <v>30</v>
      </c>
      <c r="E194" s="430" t="s">
        <v>102</v>
      </c>
      <c r="F194" s="396"/>
      <c r="G194" s="392" t="s">
        <v>30</v>
      </c>
      <c r="H194" s="392">
        <v>300</v>
      </c>
      <c r="I194" s="393">
        <v>0</v>
      </c>
      <c r="J194" s="90">
        <f>J199</f>
        <v>0</v>
      </c>
      <c r="K194" s="91">
        <f t="shared" ref="K194:K195" si="7">K199</f>
        <v>300</v>
      </c>
      <c r="L194" s="92">
        <f>L199</f>
        <v>0</v>
      </c>
      <c r="M194" s="93"/>
      <c r="N194" s="89"/>
    </row>
    <row r="195" spans="1:14" s="87" customFormat="1" ht="15.75" customHeight="1">
      <c r="A195" s="417"/>
      <c r="B195" s="417"/>
      <c r="C195" s="418"/>
      <c r="D195" s="394"/>
      <c r="E195" s="430"/>
      <c r="F195" s="396"/>
      <c r="G195" s="392" t="s">
        <v>31</v>
      </c>
      <c r="H195" s="392"/>
      <c r="I195" s="393"/>
      <c r="J195" s="90"/>
      <c r="K195" s="91">
        <f t="shared" si="7"/>
        <v>0</v>
      </c>
      <c r="L195" s="92"/>
      <c r="M195" s="93"/>
      <c r="N195" s="89"/>
    </row>
    <row r="196" spans="1:14" s="87" customFormat="1" ht="15" customHeight="1">
      <c r="A196" s="414" t="s">
        <v>103</v>
      </c>
      <c r="B196" s="414"/>
      <c r="C196" s="401" t="s">
        <v>179</v>
      </c>
      <c r="D196" s="394" t="s">
        <v>24</v>
      </c>
      <c r="E196" s="394" t="s">
        <v>102</v>
      </c>
      <c r="F196" s="396"/>
      <c r="G196" s="392" t="s">
        <v>26</v>
      </c>
      <c r="H196" s="392">
        <v>300</v>
      </c>
      <c r="I196" s="393">
        <v>0</v>
      </c>
      <c r="J196" s="90">
        <f>J199</f>
        <v>0</v>
      </c>
      <c r="K196" s="91">
        <f>K199</f>
        <v>300</v>
      </c>
      <c r="L196" s="92">
        <f>L199</f>
        <v>0</v>
      </c>
      <c r="M196" s="93"/>
      <c r="N196" s="89"/>
    </row>
    <row r="197" spans="1:14" s="87" customFormat="1">
      <c r="A197" s="414"/>
      <c r="B197" s="414"/>
      <c r="C197" s="401"/>
      <c r="D197" s="394"/>
      <c r="E197" s="394"/>
      <c r="F197" s="396"/>
      <c r="G197" s="392" t="s">
        <v>27</v>
      </c>
      <c r="H197" s="392"/>
      <c r="I197" s="393"/>
      <c r="J197" s="90"/>
      <c r="K197" s="91"/>
      <c r="L197" s="92"/>
      <c r="M197" s="93"/>
      <c r="N197" s="29"/>
    </row>
    <row r="198" spans="1:14" s="87" customFormat="1" ht="15" customHeight="1">
      <c r="A198" s="414"/>
      <c r="B198" s="414"/>
      <c r="C198" s="401"/>
      <c r="D198" s="394" t="s">
        <v>28</v>
      </c>
      <c r="E198" s="394"/>
      <c r="F198" s="396"/>
      <c r="G198" s="392" t="s">
        <v>29</v>
      </c>
      <c r="H198" s="392"/>
      <c r="I198" s="393"/>
      <c r="J198" s="90"/>
      <c r="K198" s="91"/>
      <c r="L198" s="92"/>
      <c r="M198" s="93"/>
      <c r="N198" s="35"/>
    </row>
    <row r="199" spans="1:14" s="87" customFormat="1" ht="15" customHeight="1">
      <c r="A199" s="414"/>
      <c r="B199" s="414"/>
      <c r="C199" s="401"/>
      <c r="D199" s="394" t="s">
        <v>30</v>
      </c>
      <c r="E199" s="394" t="s">
        <v>102</v>
      </c>
      <c r="F199" s="396"/>
      <c r="G199" s="392" t="s">
        <v>30</v>
      </c>
      <c r="H199" s="392">
        <v>300</v>
      </c>
      <c r="I199" s="393">
        <v>0</v>
      </c>
      <c r="J199" s="90"/>
      <c r="K199" s="91">
        <v>300</v>
      </c>
      <c r="L199" s="92">
        <v>0</v>
      </c>
      <c r="M199" s="93"/>
      <c r="N199" s="35"/>
    </row>
    <row r="200" spans="1:14" s="87" customFormat="1" ht="18" customHeight="1">
      <c r="A200" s="414"/>
      <c r="B200" s="414"/>
      <c r="C200" s="401"/>
      <c r="D200" s="394"/>
      <c r="E200" s="394"/>
      <c r="F200" s="396"/>
      <c r="G200" s="392" t="s">
        <v>31</v>
      </c>
      <c r="H200" s="392"/>
      <c r="I200" s="393"/>
      <c r="J200" s="90"/>
      <c r="K200" s="91"/>
      <c r="L200" s="92"/>
      <c r="M200" s="93"/>
      <c r="N200" s="35"/>
    </row>
    <row r="201" spans="1:14" s="87" customFormat="1" ht="80.25" customHeight="1">
      <c r="A201" s="169" t="s">
        <v>213</v>
      </c>
      <c r="B201" s="169"/>
      <c r="C201" s="55" t="s">
        <v>179</v>
      </c>
      <c r="D201" s="55" t="s">
        <v>25</v>
      </c>
      <c r="E201" s="55" t="s">
        <v>25</v>
      </c>
      <c r="F201" s="55" t="s">
        <v>25</v>
      </c>
      <c r="G201" s="28" t="s">
        <v>25</v>
      </c>
      <c r="H201" s="28" t="s">
        <v>25</v>
      </c>
      <c r="I201" s="164" t="s">
        <v>25</v>
      </c>
      <c r="J201" s="94"/>
      <c r="K201" s="95"/>
      <c r="L201" s="96"/>
      <c r="M201" s="97"/>
      <c r="N201" s="35"/>
    </row>
    <row r="202" spans="1:14" s="87" customFormat="1" ht="15" customHeight="1">
      <c r="A202" s="417" t="s">
        <v>106</v>
      </c>
      <c r="B202" s="417"/>
      <c r="C202" s="418" t="s">
        <v>177</v>
      </c>
      <c r="D202" s="394" t="s">
        <v>24</v>
      </c>
      <c r="E202" s="416">
        <v>12700</v>
      </c>
      <c r="F202" s="391"/>
      <c r="G202" s="392" t="s">
        <v>26</v>
      </c>
      <c r="H202" s="392">
        <v>12700</v>
      </c>
      <c r="I202" s="393">
        <v>0</v>
      </c>
      <c r="J202" s="90">
        <f>J205</f>
        <v>1675.5</v>
      </c>
      <c r="K202" s="91">
        <f>K205</f>
        <v>12700</v>
      </c>
      <c r="L202" s="92">
        <f>L205</f>
        <v>0</v>
      </c>
      <c r="M202" s="93"/>
      <c r="N202" s="35"/>
    </row>
    <row r="203" spans="1:14" s="87" customFormat="1">
      <c r="A203" s="417"/>
      <c r="B203" s="417"/>
      <c r="C203" s="418"/>
      <c r="D203" s="394"/>
      <c r="E203" s="416"/>
      <c r="F203" s="391"/>
      <c r="G203" s="392" t="s">
        <v>27</v>
      </c>
      <c r="H203" s="392"/>
      <c r="I203" s="393"/>
      <c r="J203" s="90"/>
      <c r="K203" s="91"/>
      <c r="L203" s="92"/>
      <c r="M203" s="93"/>
      <c r="N203" s="35"/>
    </row>
    <row r="204" spans="1:14" s="87" customFormat="1" ht="15" customHeight="1">
      <c r="A204" s="417"/>
      <c r="B204" s="417"/>
      <c r="C204" s="418"/>
      <c r="D204" s="394" t="s">
        <v>28</v>
      </c>
      <c r="E204" s="416"/>
      <c r="F204" s="391"/>
      <c r="G204" s="392" t="s">
        <v>29</v>
      </c>
      <c r="H204" s="392"/>
      <c r="I204" s="393"/>
      <c r="J204" s="90"/>
      <c r="K204" s="91"/>
      <c r="L204" s="92"/>
      <c r="M204" s="93"/>
      <c r="N204" s="35"/>
    </row>
    <row r="205" spans="1:14" s="87" customFormat="1" ht="15" customHeight="1">
      <c r="A205" s="417"/>
      <c r="B205" s="417"/>
      <c r="C205" s="418"/>
      <c r="D205" s="394" t="s">
        <v>30</v>
      </c>
      <c r="E205" s="472">
        <v>12700</v>
      </c>
      <c r="F205" s="396"/>
      <c r="G205" s="392" t="s">
        <v>30</v>
      </c>
      <c r="H205" s="392">
        <v>12700</v>
      </c>
      <c r="I205" s="393">
        <v>0</v>
      </c>
      <c r="J205" s="90">
        <f>J210</f>
        <v>1675.5</v>
      </c>
      <c r="K205" s="91">
        <f>K210</f>
        <v>12700</v>
      </c>
      <c r="L205" s="92">
        <f>L210</f>
        <v>0</v>
      </c>
      <c r="M205" s="93"/>
      <c r="N205" s="35"/>
    </row>
    <row r="206" spans="1:14" s="87" customFormat="1" ht="15.75" customHeight="1">
      <c r="A206" s="417"/>
      <c r="B206" s="417"/>
      <c r="C206" s="418"/>
      <c r="D206" s="394"/>
      <c r="E206" s="472"/>
      <c r="F206" s="396"/>
      <c r="G206" s="392" t="s">
        <v>31</v>
      </c>
      <c r="H206" s="392"/>
      <c r="I206" s="393"/>
      <c r="J206" s="90"/>
      <c r="K206" s="91"/>
      <c r="L206" s="92"/>
      <c r="M206" s="93"/>
      <c r="N206" s="35"/>
    </row>
    <row r="207" spans="1:14" s="87" customFormat="1" ht="15" customHeight="1">
      <c r="A207" s="414" t="s">
        <v>109</v>
      </c>
      <c r="B207" s="414"/>
      <c r="C207" s="401" t="s">
        <v>179</v>
      </c>
      <c r="D207" s="394" t="s">
        <v>24</v>
      </c>
      <c r="E207" s="394" t="s">
        <v>272</v>
      </c>
      <c r="F207" s="396"/>
      <c r="G207" s="392" t="s">
        <v>26</v>
      </c>
      <c r="H207" s="392">
        <v>12700</v>
      </c>
      <c r="I207" s="393">
        <v>0</v>
      </c>
      <c r="J207" s="90">
        <f>J210</f>
        <v>1675.5</v>
      </c>
      <c r="K207" s="91">
        <f>K210</f>
        <v>12700</v>
      </c>
      <c r="L207" s="92">
        <f>L210</f>
        <v>0</v>
      </c>
      <c r="M207" s="93"/>
      <c r="N207" s="35"/>
    </row>
    <row r="208" spans="1:14" s="87" customFormat="1">
      <c r="A208" s="414"/>
      <c r="B208" s="414"/>
      <c r="C208" s="401"/>
      <c r="D208" s="394"/>
      <c r="E208" s="394"/>
      <c r="F208" s="396"/>
      <c r="G208" s="392" t="s">
        <v>27</v>
      </c>
      <c r="H208" s="392"/>
      <c r="I208" s="393"/>
      <c r="J208" s="90"/>
      <c r="K208" s="91"/>
      <c r="L208" s="92"/>
      <c r="M208" s="93"/>
      <c r="N208" s="89"/>
    </row>
    <row r="209" spans="1:14" s="87" customFormat="1" ht="15" customHeight="1">
      <c r="A209" s="414"/>
      <c r="B209" s="414"/>
      <c r="C209" s="401"/>
      <c r="D209" s="394" t="s">
        <v>28</v>
      </c>
      <c r="E209" s="394"/>
      <c r="F209" s="396"/>
      <c r="G209" s="392" t="s">
        <v>29</v>
      </c>
      <c r="H209" s="392"/>
      <c r="I209" s="393"/>
      <c r="J209" s="90"/>
      <c r="K209" s="91"/>
      <c r="L209" s="92"/>
      <c r="M209" s="93"/>
      <c r="N209" s="89"/>
    </row>
    <row r="210" spans="1:14" s="87" customFormat="1" ht="15" customHeight="1">
      <c r="A210" s="414"/>
      <c r="B210" s="414"/>
      <c r="C210" s="401"/>
      <c r="D210" s="394" t="s">
        <v>30</v>
      </c>
      <c r="E210" s="394" t="s">
        <v>272</v>
      </c>
      <c r="F210" s="396"/>
      <c r="G210" s="392" t="s">
        <v>30</v>
      </c>
      <c r="H210" s="392">
        <v>12700</v>
      </c>
      <c r="I210" s="393">
        <v>0</v>
      </c>
      <c r="J210" s="90">
        <v>1675.5</v>
      </c>
      <c r="K210" s="91">
        <v>12700</v>
      </c>
      <c r="L210" s="92">
        <v>0</v>
      </c>
      <c r="M210" s="93"/>
      <c r="N210" s="89"/>
    </row>
    <row r="211" spans="1:14" s="87" customFormat="1">
      <c r="A211" s="414"/>
      <c r="B211" s="414"/>
      <c r="C211" s="401"/>
      <c r="D211" s="394"/>
      <c r="E211" s="394"/>
      <c r="F211" s="396"/>
      <c r="G211" s="392" t="s">
        <v>31</v>
      </c>
      <c r="H211" s="392"/>
      <c r="I211" s="393"/>
      <c r="J211" s="90"/>
      <c r="K211" s="91"/>
      <c r="L211" s="92"/>
      <c r="M211" s="93"/>
      <c r="N211" s="89"/>
    </row>
    <row r="212" spans="1:14" s="87" customFormat="1" ht="66.75" customHeight="1">
      <c r="A212" s="169" t="s">
        <v>215</v>
      </c>
      <c r="B212" s="169"/>
      <c r="C212" s="55" t="s">
        <v>179</v>
      </c>
      <c r="D212" s="55" t="s">
        <v>25</v>
      </c>
      <c r="E212" s="55" t="s">
        <v>25</v>
      </c>
      <c r="F212" s="55" t="s">
        <v>25</v>
      </c>
      <c r="G212" s="28" t="s">
        <v>25</v>
      </c>
      <c r="H212" s="28" t="s">
        <v>25</v>
      </c>
      <c r="I212" s="164" t="s">
        <v>25</v>
      </c>
      <c r="J212" s="94"/>
      <c r="K212" s="95"/>
      <c r="L212" s="96"/>
      <c r="M212" s="97"/>
      <c r="N212" s="89"/>
    </row>
    <row r="213" spans="1:14" s="87" customFormat="1" ht="15" customHeight="1">
      <c r="A213" s="417" t="s">
        <v>113</v>
      </c>
      <c r="B213" s="417"/>
      <c r="C213" s="427" t="s">
        <v>216</v>
      </c>
      <c r="D213" s="401" t="s">
        <v>25</v>
      </c>
      <c r="E213" s="401" t="s">
        <v>25</v>
      </c>
      <c r="F213" s="401" t="s">
        <v>25</v>
      </c>
      <c r="G213" s="401" t="s">
        <v>25</v>
      </c>
      <c r="H213" s="401" t="s">
        <v>25</v>
      </c>
      <c r="I213" s="401" t="s">
        <v>25</v>
      </c>
      <c r="J213" s="90"/>
      <c r="K213" s="91"/>
      <c r="L213" s="92"/>
      <c r="M213" s="93"/>
      <c r="N213" s="29"/>
    </row>
    <row r="214" spans="1:14" s="87" customFormat="1">
      <c r="A214" s="417"/>
      <c r="B214" s="417"/>
      <c r="C214" s="427"/>
      <c r="D214" s="401"/>
      <c r="E214" s="401"/>
      <c r="F214" s="401"/>
      <c r="G214" s="401"/>
      <c r="H214" s="401"/>
      <c r="I214" s="401"/>
      <c r="J214" s="90"/>
      <c r="K214" s="91"/>
      <c r="L214" s="92"/>
      <c r="M214" s="93"/>
      <c r="N214" s="35"/>
    </row>
    <row r="215" spans="1:14" s="87" customFormat="1">
      <c r="A215" s="417"/>
      <c r="B215" s="417"/>
      <c r="C215" s="427"/>
      <c r="D215" s="401" t="s">
        <v>28</v>
      </c>
      <c r="E215" s="401" t="s">
        <v>28</v>
      </c>
      <c r="F215" s="401" t="s">
        <v>28</v>
      </c>
      <c r="G215" s="401" t="s">
        <v>28</v>
      </c>
      <c r="H215" s="401" t="s">
        <v>28</v>
      </c>
      <c r="I215" s="401" t="s">
        <v>28</v>
      </c>
      <c r="J215" s="90"/>
      <c r="K215" s="91"/>
      <c r="L215" s="92"/>
      <c r="M215" s="93"/>
      <c r="N215" s="35"/>
    </row>
    <row r="216" spans="1:14" s="87" customFormat="1">
      <c r="A216" s="417"/>
      <c r="B216" s="417"/>
      <c r="C216" s="427"/>
      <c r="D216" s="401" t="s">
        <v>30</v>
      </c>
      <c r="E216" s="401" t="s">
        <v>30</v>
      </c>
      <c r="F216" s="401" t="s">
        <v>30</v>
      </c>
      <c r="G216" s="401" t="s">
        <v>30</v>
      </c>
      <c r="H216" s="401" t="s">
        <v>30</v>
      </c>
      <c r="I216" s="401" t="s">
        <v>30</v>
      </c>
      <c r="J216" s="90"/>
      <c r="K216" s="91"/>
      <c r="L216" s="92"/>
      <c r="M216" s="93"/>
      <c r="N216" s="35"/>
    </row>
    <row r="217" spans="1:14" s="87" customFormat="1" ht="15.75" customHeight="1">
      <c r="A217" s="417"/>
      <c r="B217" s="417"/>
      <c r="C217" s="427"/>
      <c r="D217" s="401"/>
      <c r="E217" s="401"/>
      <c r="F217" s="401"/>
      <c r="G217" s="401"/>
      <c r="H217" s="401"/>
      <c r="I217" s="401"/>
      <c r="J217" s="90"/>
      <c r="K217" s="91"/>
      <c r="L217" s="92"/>
      <c r="M217" s="93"/>
      <c r="N217" s="35"/>
    </row>
    <row r="218" spans="1:14" s="87" customFormat="1" ht="15" customHeight="1">
      <c r="A218" s="414" t="s">
        <v>115</v>
      </c>
      <c r="B218" s="414"/>
      <c r="C218" s="401" t="s">
        <v>217</v>
      </c>
      <c r="D218" s="401" t="s">
        <v>25</v>
      </c>
      <c r="E218" s="401" t="s">
        <v>25</v>
      </c>
      <c r="F218" s="401" t="s">
        <v>25</v>
      </c>
      <c r="G218" s="401" t="s">
        <v>25</v>
      </c>
      <c r="H218" s="401" t="s">
        <v>25</v>
      </c>
      <c r="I218" s="401" t="s">
        <v>25</v>
      </c>
      <c r="J218" s="90"/>
      <c r="K218" s="91"/>
      <c r="L218" s="92"/>
      <c r="M218" s="93"/>
      <c r="N218" s="35"/>
    </row>
    <row r="219" spans="1:14" s="87" customFormat="1">
      <c r="A219" s="414"/>
      <c r="B219" s="414"/>
      <c r="C219" s="401"/>
      <c r="D219" s="401"/>
      <c r="E219" s="401"/>
      <c r="F219" s="401"/>
      <c r="G219" s="401"/>
      <c r="H219" s="401"/>
      <c r="I219" s="401"/>
      <c r="J219" s="90"/>
      <c r="K219" s="91"/>
      <c r="L219" s="92"/>
      <c r="M219" s="93"/>
      <c r="N219" s="89"/>
    </row>
    <row r="220" spans="1:14" s="87" customFormat="1">
      <c r="A220" s="414"/>
      <c r="B220" s="414"/>
      <c r="C220" s="401"/>
      <c r="D220" s="401" t="s">
        <v>28</v>
      </c>
      <c r="E220" s="401" t="s">
        <v>28</v>
      </c>
      <c r="F220" s="401" t="s">
        <v>28</v>
      </c>
      <c r="G220" s="401" t="s">
        <v>28</v>
      </c>
      <c r="H220" s="401" t="s">
        <v>28</v>
      </c>
      <c r="I220" s="401" t="s">
        <v>28</v>
      </c>
      <c r="J220" s="90"/>
      <c r="K220" s="91"/>
      <c r="L220" s="92"/>
      <c r="M220" s="93"/>
      <c r="N220" s="89"/>
    </row>
    <row r="221" spans="1:14" s="87" customFormat="1">
      <c r="A221" s="414"/>
      <c r="B221" s="414"/>
      <c r="C221" s="401"/>
      <c r="D221" s="401" t="s">
        <v>30</v>
      </c>
      <c r="E221" s="401" t="s">
        <v>30</v>
      </c>
      <c r="F221" s="401" t="s">
        <v>30</v>
      </c>
      <c r="G221" s="401" t="s">
        <v>30</v>
      </c>
      <c r="H221" s="401" t="s">
        <v>30</v>
      </c>
      <c r="I221" s="401" t="s">
        <v>30</v>
      </c>
      <c r="J221" s="90"/>
      <c r="K221" s="91"/>
      <c r="L221" s="92"/>
      <c r="M221" s="93"/>
      <c r="N221" s="89"/>
    </row>
    <row r="222" spans="1:14" s="87" customFormat="1">
      <c r="A222" s="414"/>
      <c r="B222" s="414"/>
      <c r="C222" s="401"/>
      <c r="D222" s="401"/>
      <c r="E222" s="401"/>
      <c r="F222" s="401"/>
      <c r="G222" s="401"/>
      <c r="H222" s="401"/>
      <c r="I222" s="401"/>
      <c r="J222" s="90"/>
      <c r="K222" s="91"/>
      <c r="L222" s="92"/>
      <c r="M222" s="93"/>
      <c r="N222" s="89"/>
    </row>
    <row r="223" spans="1:14" s="87" customFormat="1" ht="51.75" customHeight="1">
      <c r="A223" s="169" t="s">
        <v>218</v>
      </c>
      <c r="B223" s="169"/>
      <c r="C223" s="55" t="s">
        <v>217</v>
      </c>
      <c r="D223" s="55" t="s">
        <v>25</v>
      </c>
      <c r="E223" s="55" t="s">
        <v>25</v>
      </c>
      <c r="F223" s="55" t="s">
        <v>25</v>
      </c>
      <c r="G223" s="28" t="s">
        <v>25</v>
      </c>
      <c r="H223" s="28" t="s">
        <v>25</v>
      </c>
      <c r="I223" s="164" t="s">
        <v>25</v>
      </c>
      <c r="J223" s="94"/>
      <c r="K223" s="95"/>
      <c r="L223" s="96"/>
      <c r="M223" s="97"/>
      <c r="N223" s="89"/>
    </row>
    <row r="224" spans="1:14" s="87" customFormat="1" ht="15" customHeight="1">
      <c r="A224" s="417" t="s">
        <v>118</v>
      </c>
      <c r="B224" s="417"/>
      <c r="C224" s="418" t="s">
        <v>219</v>
      </c>
      <c r="D224" s="401" t="s">
        <v>25</v>
      </c>
      <c r="E224" s="401" t="s">
        <v>25</v>
      </c>
      <c r="F224" s="401" t="s">
        <v>25</v>
      </c>
      <c r="G224" s="401" t="s">
        <v>25</v>
      </c>
      <c r="H224" s="401" t="s">
        <v>25</v>
      </c>
      <c r="I224" s="401" t="s">
        <v>25</v>
      </c>
      <c r="J224" s="90"/>
      <c r="K224" s="91"/>
      <c r="L224" s="92"/>
      <c r="M224" s="93"/>
      <c r="N224" s="35"/>
    </row>
    <row r="225" spans="1:16" s="87" customFormat="1">
      <c r="A225" s="417"/>
      <c r="B225" s="417"/>
      <c r="C225" s="418"/>
      <c r="D225" s="401"/>
      <c r="E225" s="401"/>
      <c r="F225" s="401"/>
      <c r="G225" s="401"/>
      <c r="H225" s="401"/>
      <c r="I225" s="401"/>
      <c r="J225" s="90"/>
      <c r="K225" s="91"/>
      <c r="L225" s="92"/>
      <c r="M225" s="93"/>
      <c r="N225" s="35"/>
    </row>
    <row r="226" spans="1:16" s="87" customFormat="1">
      <c r="A226" s="417"/>
      <c r="B226" s="417"/>
      <c r="C226" s="418"/>
      <c r="D226" s="401" t="s">
        <v>28</v>
      </c>
      <c r="E226" s="401" t="s">
        <v>28</v>
      </c>
      <c r="F226" s="401" t="s">
        <v>28</v>
      </c>
      <c r="G226" s="401" t="s">
        <v>28</v>
      </c>
      <c r="H226" s="401" t="s">
        <v>28</v>
      </c>
      <c r="I226" s="401" t="s">
        <v>28</v>
      </c>
      <c r="J226" s="90"/>
      <c r="K226" s="91"/>
      <c r="L226" s="92"/>
      <c r="M226" s="93"/>
      <c r="N226" s="35"/>
    </row>
    <row r="227" spans="1:16" s="87" customFormat="1">
      <c r="A227" s="417"/>
      <c r="B227" s="417"/>
      <c r="C227" s="418"/>
      <c r="D227" s="401" t="s">
        <v>30</v>
      </c>
      <c r="E227" s="401" t="s">
        <v>30</v>
      </c>
      <c r="F227" s="401" t="s">
        <v>30</v>
      </c>
      <c r="G227" s="401" t="s">
        <v>30</v>
      </c>
      <c r="H227" s="401" t="s">
        <v>30</v>
      </c>
      <c r="I227" s="401" t="s">
        <v>30</v>
      </c>
      <c r="J227" s="90"/>
      <c r="K227" s="91"/>
      <c r="L227" s="92"/>
      <c r="M227" s="93"/>
      <c r="N227" s="35"/>
    </row>
    <row r="228" spans="1:16" s="87" customFormat="1" ht="15.75" customHeight="1">
      <c r="A228" s="417"/>
      <c r="B228" s="417"/>
      <c r="C228" s="418"/>
      <c r="D228" s="401"/>
      <c r="E228" s="401"/>
      <c r="F228" s="401"/>
      <c r="G228" s="401"/>
      <c r="H228" s="401"/>
      <c r="I228" s="401"/>
      <c r="J228" s="90"/>
      <c r="K228" s="91"/>
      <c r="L228" s="92"/>
      <c r="M228" s="93"/>
      <c r="N228" s="89"/>
    </row>
    <row r="229" spans="1:16" s="87" customFormat="1" ht="15" customHeight="1">
      <c r="A229" s="414" t="s">
        <v>119</v>
      </c>
      <c r="B229" s="414"/>
      <c r="C229" s="401" t="s">
        <v>220</v>
      </c>
      <c r="D229" s="401" t="s">
        <v>25</v>
      </c>
      <c r="E229" s="401" t="s">
        <v>25</v>
      </c>
      <c r="F229" s="401" t="s">
        <v>25</v>
      </c>
      <c r="G229" s="401" t="s">
        <v>25</v>
      </c>
      <c r="H229" s="401" t="s">
        <v>25</v>
      </c>
      <c r="I229" s="401" t="s">
        <v>25</v>
      </c>
      <c r="J229" s="90"/>
      <c r="K229" s="91"/>
      <c r="L229" s="92"/>
      <c r="M229" s="93"/>
      <c r="N229" s="89"/>
    </row>
    <row r="230" spans="1:16" s="87" customFormat="1">
      <c r="A230" s="414"/>
      <c r="B230" s="414"/>
      <c r="C230" s="401"/>
      <c r="D230" s="401"/>
      <c r="E230" s="401"/>
      <c r="F230" s="401"/>
      <c r="G230" s="401"/>
      <c r="H230" s="401"/>
      <c r="I230" s="401"/>
      <c r="J230" s="90"/>
      <c r="K230" s="91"/>
      <c r="L230" s="92"/>
      <c r="M230" s="93"/>
      <c r="N230" s="89"/>
    </row>
    <row r="231" spans="1:16" s="87" customFormat="1">
      <c r="A231" s="414"/>
      <c r="B231" s="414"/>
      <c r="C231" s="401"/>
      <c r="D231" s="401" t="s">
        <v>28</v>
      </c>
      <c r="E231" s="401" t="s">
        <v>28</v>
      </c>
      <c r="F231" s="401" t="s">
        <v>28</v>
      </c>
      <c r="G231" s="401" t="s">
        <v>28</v>
      </c>
      <c r="H231" s="401" t="s">
        <v>28</v>
      </c>
      <c r="I231" s="401" t="s">
        <v>28</v>
      </c>
      <c r="J231" s="90"/>
      <c r="K231" s="91"/>
      <c r="L231" s="92"/>
      <c r="M231" s="93"/>
      <c r="N231" s="89"/>
    </row>
    <row r="232" spans="1:16" s="87" customFormat="1">
      <c r="A232" s="414"/>
      <c r="B232" s="414"/>
      <c r="C232" s="401"/>
      <c r="D232" s="401" t="s">
        <v>30</v>
      </c>
      <c r="E232" s="401" t="s">
        <v>30</v>
      </c>
      <c r="F232" s="401" t="s">
        <v>30</v>
      </c>
      <c r="G232" s="401" t="s">
        <v>30</v>
      </c>
      <c r="H232" s="401" t="s">
        <v>30</v>
      </c>
      <c r="I232" s="401" t="s">
        <v>30</v>
      </c>
      <c r="J232" s="90"/>
      <c r="K232" s="91"/>
      <c r="L232" s="92"/>
      <c r="M232" s="93"/>
      <c r="N232" s="89"/>
    </row>
    <row r="233" spans="1:16" s="87" customFormat="1">
      <c r="A233" s="414"/>
      <c r="B233" s="414"/>
      <c r="C233" s="401"/>
      <c r="D233" s="401"/>
      <c r="E233" s="401"/>
      <c r="F233" s="401"/>
      <c r="G233" s="401"/>
      <c r="H233" s="401"/>
      <c r="I233" s="401"/>
      <c r="J233" s="90"/>
      <c r="K233" s="91"/>
      <c r="L233" s="92"/>
      <c r="M233" s="93"/>
      <c r="N233" s="29"/>
    </row>
    <row r="234" spans="1:16" s="99" customFormat="1" ht="53.25" customHeight="1">
      <c r="A234" s="169" t="s">
        <v>221</v>
      </c>
      <c r="B234" s="169"/>
      <c r="C234" s="55" t="s">
        <v>222</v>
      </c>
      <c r="D234" s="55" t="s">
        <v>25</v>
      </c>
      <c r="E234" s="55" t="s">
        <v>25</v>
      </c>
      <c r="F234" s="55" t="s">
        <v>25</v>
      </c>
      <c r="G234" s="28" t="s">
        <v>25</v>
      </c>
      <c r="H234" s="28" t="s">
        <v>25</v>
      </c>
      <c r="I234" s="164" t="s">
        <v>25</v>
      </c>
      <c r="J234" s="94"/>
      <c r="K234" s="95"/>
      <c r="L234" s="96"/>
      <c r="M234" s="97"/>
      <c r="N234" s="29"/>
      <c r="O234" s="199"/>
    </row>
    <row r="235" spans="1:16" s="99" customFormat="1" ht="15" customHeight="1">
      <c r="A235" s="410" t="s">
        <v>122</v>
      </c>
      <c r="B235" s="410"/>
      <c r="C235" s="411" t="s">
        <v>223</v>
      </c>
      <c r="D235" s="404" t="s">
        <v>24</v>
      </c>
      <c r="E235" s="475">
        <v>244726.9</v>
      </c>
      <c r="F235" s="406"/>
      <c r="G235" s="407" t="s">
        <v>26</v>
      </c>
      <c r="H235" s="407"/>
      <c r="I235" s="403"/>
      <c r="J235" s="90">
        <f>SUM(J236:J239)</f>
        <v>21710.3</v>
      </c>
      <c r="K235" s="90">
        <f>K236+K237+K238+K239</f>
        <v>244726.9</v>
      </c>
      <c r="L235" s="90">
        <f>L238+L237</f>
        <v>0</v>
      </c>
      <c r="M235" s="117">
        <f>M237+M238</f>
        <v>0</v>
      </c>
      <c r="N235" s="157"/>
    </row>
    <row r="236" spans="1:16" s="99" customFormat="1">
      <c r="A236" s="410"/>
      <c r="B236" s="410"/>
      <c r="C236" s="411"/>
      <c r="D236" s="404"/>
      <c r="E236" s="475"/>
      <c r="F236" s="406"/>
      <c r="G236" s="407" t="s">
        <v>27</v>
      </c>
      <c r="H236" s="407"/>
      <c r="I236" s="403"/>
      <c r="J236" s="90"/>
      <c r="K236" s="90"/>
      <c r="L236" s="90"/>
      <c r="M236" s="117"/>
      <c r="N236" s="157"/>
    </row>
    <row r="237" spans="1:16" s="99" customFormat="1" ht="15" customHeight="1">
      <c r="A237" s="410"/>
      <c r="B237" s="410"/>
      <c r="C237" s="411"/>
      <c r="D237" s="152" t="s">
        <v>28</v>
      </c>
      <c r="E237" s="229" t="s">
        <v>273</v>
      </c>
      <c r="F237" s="154"/>
      <c r="G237" s="155" t="s">
        <v>29</v>
      </c>
      <c r="H237" s="155"/>
      <c r="I237" s="156"/>
      <c r="J237" s="90"/>
      <c r="K237" s="90">
        <f>K242</f>
        <v>69182</v>
      </c>
      <c r="L237" s="90">
        <f>L242+L272</f>
        <v>0</v>
      </c>
      <c r="M237" s="117">
        <f t="shared" ref="M237:M238" si="8">M272</f>
        <v>0</v>
      </c>
      <c r="N237" s="157"/>
      <c r="P237" s="201"/>
    </row>
    <row r="238" spans="1:16" s="99" customFormat="1" ht="15" customHeight="1">
      <c r="A238" s="410"/>
      <c r="B238" s="410"/>
      <c r="C238" s="411"/>
      <c r="D238" s="404" t="s">
        <v>30</v>
      </c>
      <c r="E238" s="474">
        <v>175544.9</v>
      </c>
      <c r="F238" s="406"/>
      <c r="G238" s="407" t="s">
        <v>30</v>
      </c>
      <c r="H238" s="407"/>
      <c r="I238" s="403"/>
      <c r="J238" s="90">
        <f>J273+J243</f>
        <v>21710.3</v>
      </c>
      <c r="K238" s="90">
        <f>K273+K243</f>
        <v>175544.9</v>
      </c>
      <c r="L238" s="90">
        <f>L273+L243+L273</f>
        <v>0</v>
      </c>
      <c r="M238" s="117">
        <f t="shared" si="8"/>
        <v>0</v>
      </c>
      <c r="N238" s="157"/>
    </row>
    <row r="239" spans="1:16" s="87" customFormat="1" ht="22.5" customHeight="1">
      <c r="A239" s="410"/>
      <c r="B239" s="410"/>
      <c r="C239" s="411"/>
      <c r="D239" s="404"/>
      <c r="E239" s="474"/>
      <c r="F239" s="406"/>
      <c r="G239" s="407" t="s">
        <v>31</v>
      </c>
      <c r="H239" s="407"/>
      <c r="I239" s="403"/>
      <c r="J239" s="90"/>
      <c r="K239" s="90"/>
      <c r="L239" s="90"/>
      <c r="M239" s="117"/>
      <c r="N239" s="157"/>
    </row>
    <row r="240" spans="1:16" s="87" customFormat="1" ht="28.5" customHeight="1">
      <c r="A240" s="425" t="s">
        <v>224</v>
      </c>
      <c r="B240" s="425"/>
      <c r="C240" s="418" t="s">
        <v>168</v>
      </c>
      <c r="D240" s="394" t="s">
        <v>24</v>
      </c>
      <c r="E240" s="473">
        <v>204726.9</v>
      </c>
      <c r="F240" s="396"/>
      <c r="G240" s="392" t="s">
        <v>26</v>
      </c>
      <c r="H240" s="476">
        <f>H242+H243</f>
        <v>208382.3</v>
      </c>
      <c r="I240" s="393">
        <f>I242+I243</f>
        <v>42624.2</v>
      </c>
      <c r="J240" s="90">
        <f>J243</f>
        <v>21710.3</v>
      </c>
      <c r="K240" s="91">
        <f>K241+K242+K243+K244</f>
        <v>204726.9</v>
      </c>
      <c r="L240" s="92">
        <f>SUM(L241:L244)</f>
        <v>0</v>
      </c>
      <c r="M240" s="93"/>
      <c r="N240" s="89"/>
    </row>
    <row r="241" spans="1:14" s="87" customFormat="1" ht="17.25" customHeight="1">
      <c r="A241" s="425"/>
      <c r="B241" s="425"/>
      <c r="C241" s="418"/>
      <c r="D241" s="394"/>
      <c r="E241" s="473"/>
      <c r="F241" s="396"/>
      <c r="G241" s="392" t="s">
        <v>27</v>
      </c>
      <c r="H241" s="476"/>
      <c r="I241" s="393"/>
      <c r="J241" s="203">
        <f t="shared" ref="J241:J244" si="9">J246+J253+J260</f>
        <v>0</v>
      </c>
      <c r="K241" s="204">
        <f t="shared" ref="K241:K244" si="10">K246+K253+K260</f>
        <v>0</v>
      </c>
      <c r="L241" s="205">
        <f t="shared" ref="L241:L244" si="11">L246+L253+L260</f>
        <v>0</v>
      </c>
      <c r="M241" s="93"/>
      <c r="N241" s="29"/>
    </row>
    <row r="242" spans="1:14" s="87" customFormat="1" ht="30.75" customHeight="1">
      <c r="A242" s="425"/>
      <c r="B242" s="425"/>
      <c r="C242" s="418"/>
      <c r="D242" s="158" t="s">
        <v>28</v>
      </c>
      <c r="E242" s="172" t="s">
        <v>273</v>
      </c>
      <c r="F242" s="161"/>
      <c r="G242" s="159" t="s">
        <v>29</v>
      </c>
      <c r="H242" s="159">
        <v>72837.399999999994</v>
      </c>
      <c r="I242" s="160">
        <v>20532.599999999999</v>
      </c>
      <c r="J242" s="203">
        <f t="shared" si="9"/>
        <v>0</v>
      </c>
      <c r="K242" s="204">
        <f t="shared" si="10"/>
        <v>69182</v>
      </c>
      <c r="L242" s="205">
        <f t="shared" si="11"/>
        <v>0</v>
      </c>
      <c r="M242" s="93"/>
      <c r="N242" s="29"/>
    </row>
    <row r="243" spans="1:14" s="87" customFormat="1" ht="19.5" customHeight="1">
      <c r="A243" s="425"/>
      <c r="B243" s="425"/>
      <c r="C243" s="418"/>
      <c r="D243" s="394" t="s">
        <v>30</v>
      </c>
      <c r="E243" s="416">
        <v>135544.9</v>
      </c>
      <c r="F243" s="396"/>
      <c r="G243" s="392" t="s">
        <v>30</v>
      </c>
      <c r="H243" s="392">
        <v>135544.9</v>
      </c>
      <c r="I243" s="393">
        <v>22091.599999999999</v>
      </c>
      <c r="J243" s="203">
        <f t="shared" si="9"/>
        <v>21710.3</v>
      </c>
      <c r="K243" s="204">
        <f t="shared" si="10"/>
        <v>135544.9</v>
      </c>
      <c r="L243" s="205">
        <f t="shared" si="11"/>
        <v>0</v>
      </c>
      <c r="M243" s="93"/>
      <c r="N243" s="35"/>
    </row>
    <row r="244" spans="1:14" s="87" customFormat="1" ht="15.75" customHeight="1">
      <c r="A244" s="425"/>
      <c r="B244" s="425"/>
      <c r="C244" s="418"/>
      <c r="D244" s="394"/>
      <c r="E244" s="416"/>
      <c r="F244" s="396"/>
      <c r="G244" s="392" t="s">
        <v>31</v>
      </c>
      <c r="H244" s="392"/>
      <c r="I244" s="393"/>
      <c r="J244" s="203">
        <f t="shared" si="9"/>
        <v>0</v>
      </c>
      <c r="K244" s="204">
        <f t="shared" si="10"/>
        <v>0</v>
      </c>
      <c r="L244" s="205">
        <f t="shared" si="11"/>
        <v>0</v>
      </c>
      <c r="M244" s="93"/>
      <c r="N244" s="35"/>
    </row>
    <row r="245" spans="1:14" s="87" customFormat="1" ht="15" customHeight="1">
      <c r="A245" s="414" t="s">
        <v>225</v>
      </c>
      <c r="B245" s="414"/>
      <c r="C245" s="401" t="s">
        <v>226</v>
      </c>
      <c r="D245" s="394" t="s">
        <v>24</v>
      </c>
      <c r="E245" s="472">
        <f>E247+E248</f>
        <v>204726.9</v>
      </c>
      <c r="F245" s="396"/>
      <c r="G245" s="392" t="s">
        <v>26</v>
      </c>
      <c r="H245" s="392">
        <f>H247+H248</f>
        <v>208382.3</v>
      </c>
      <c r="I245" s="393">
        <f>I247+I248</f>
        <v>42624.2</v>
      </c>
      <c r="J245" s="90">
        <f>J248</f>
        <v>21710.3</v>
      </c>
      <c r="K245" s="91">
        <f>K248</f>
        <v>135544.9</v>
      </c>
      <c r="L245" s="92">
        <v>0</v>
      </c>
      <c r="M245" s="93"/>
      <c r="N245" s="35"/>
    </row>
    <row r="246" spans="1:14" s="87" customFormat="1">
      <c r="A246" s="414"/>
      <c r="B246" s="414"/>
      <c r="C246" s="401"/>
      <c r="D246" s="394"/>
      <c r="E246" s="472"/>
      <c r="F246" s="396"/>
      <c r="G246" s="392" t="s">
        <v>27</v>
      </c>
      <c r="H246" s="392"/>
      <c r="I246" s="393"/>
      <c r="J246" s="90"/>
      <c r="K246" s="91"/>
      <c r="L246" s="92"/>
      <c r="M246" s="93"/>
      <c r="N246" s="35"/>
    </row>
    <row r="247" spans="1:14" s="87" customFormat="1" ht="15" customHeight="1">
      <c r="A247" s="414"/>
      <c r="B247" s="414"/>
      <c r="C247" s="401"/>
      <c r="D247" s="158" t="s">
        <v>28</v>
      </c>
      <c r="E247" s="172">
        <v>69182</v>
      </c>
      <c r="F247" s="161"/>
      <c r="G247" s="159" t="s">
        <v>29</v>
      </c>
      <c r="H247" s="159">
        <v>72837.399999999994</v>
      </c>
      <c r="I247" s="160">
        <v>20532.599999999999</v>
      </c>
      <c r="J247" s="90">
        <v>0</v>
      </c>
      <c r="K247" s="91">
        <f>138364/2</f>
        <v>69182</v>
      </c>
      <c r="L247" s="92">
        <v>0</v>
      </c>
      <c r="M247" s="93"/>
      <c r="N247" s="35"/>
    </row>
    <row r="248" spans="1:14" s="87" customFormat="1" ht="15" customHeight="1">
      <c r="A248" s="414"/>
      <c r="B248" s="414"/>
      <c r="C248" s="401"/>
      <c r="D248" s="394" t="s">
        <v>30</v>
      </c>
      <c r="E248" s="472">
        <v>135544.9</v>
      </c>
      <c r="F248" s="396"/>
      <c r="G248" s="392" t="s">
        <v>30</v>
      </c>
      <c r="H248" s="392">
        <v>135544.9</v>
      </c>
      <c r="I248" s="393">
        <v>22091.599999999999</v>
      </c>
      <c r="J248" s="90">
        <v>21710.3</v>
      </c>
      <c r="K248" s="91">
        <v>135544.9</v>
      </c>
      <c r="L248" s="92">
        <v>0</v>
      </c>
      <c r="M248" s="93"/>
      <c r="N248" s="89"/>
    </row>
    <row r="249" spans="1:14" s="87" customFormat="1">
      <c r="A249" s="414"/>
      <c r="B249" s="414"/>
      <c r="C249" s="401"/>
      <c r="D249" s="394"/>
      <c r="E249" s="472"/>
      <c r="F249" s="396"/>
      <c r="G249" s="392" t="s">
        <v>31</v>
      </c>
      <c r="H249" s="392"/>
      <c r="I249" s="393"/>
      <c r="J249" s="90"/>
      <c r="K249" s="91"/>
      <c r="L249" s="92"/>
      <c r="M249" s="93"/>
      <c r="N249" s="89"/>
    </row>
    <row r="250" spans="1:14" s="87" customFormat="1" ht="63">
      <c r="A250" s="170" t="s">
        <v>227</v>
      </c>
      <c r="B250" s="170"/>
      <c r="C250" s="55" t="s">
        <v>226</v>
      </c>
      <c r="D250" s="55" t="s">
        <v>25</v>
      </c>
      <c r="E250" s="55" t="s">
        <v>25</v>
      </c>
      <c r="F250" s="55" t="s">
        <v>25</v>
      </c>
      <c r="G250" s="28" t="s">
        <v>25</v>
      </c>
      <c r="H250" s="28" t="s">
        <v>25</v>
      </c>
      <c r="I250" s="164" t="s">
        <v>25</v>
      </c>
      <c r="J250" s="94"/>
      <c r="K250" s="95"/>
      <c r="L250" s="96"/>
      <c r="M250" s="97"/>
      <c r="N250" s="89"/>
    </row>
    <row r="251" spans="1:14" s="87" customFormat="1" ht="54" customHeight="1">
      <c r="A251" s="170" t="s">
        <v>228</v>
      </c>
      <c r="B251" s="170"/>
      <c r="C251" s="55" t="s">
        <v>226</v>
      </c>
      <c r="D251" s="55" t="s">
        <v>25</v>
      </c>
      <c r="E251" s="55" t="s">
        <v>25</v>
      </c>
      <c r="F251" s="55" t="s">
        <v>25</v>
      </c>
      <c r="G251" s="28" t="s">
        <v>25</v>
      </c>
      <c r="H251" s="28" t="s">
        <v>25</v>
      </c>
      <c r="I251" s="164" t="s">
        <v>25</v>
      </c>
      <c r="J251" s="94"/>
      <c r="K251" s="95"/>
      <c r="L251" s="96"/>
      <c r="M251" s="97"/>
      <c r="N251" s="89"/>
    </row>
    <row r="252" spans="1:14" s="87" customFormat="1" ht="15" customHeight="1">
      <c r="A252" s="414" t="s">
        <v>229</v>
      </c>
      <c r="B252" s="414"/>
      <c r="C252" s="401" t="s">
        <v>230</v>
      </c>
      <c r="D252" s="394" t="s">
        <v>24</v>
      </c>
      <c r="E252" s="394"/>
      <c r="F252" s="396"/>
      <c r="G252" s="392" t="s">
        <v>26</v>
      </c>
      <c r="H252" s="392">
        <v>0</v>
      </c>
      <c r="I252" s="393">
        <v>0</v>
      </c>
      <c r="J252" s="90"/>
      <c r="K252" s="91">
        <f>K253+K254+K255+K256</f>
        <v>0</v>
      </c>
      <c r="L252" s="92">
        <f>L254+L255</f>
        <v>0</v>
      </c>
      <c r="M252" s="93"/>
      <c r="N252" s="35"/>
    </row>
    <row r="253" spans="1:14" s="87" customFormat="1">
      <c r="A253" s="414"/>
      <c r="B253" s="414"/>
      <c r="C253" s="401"/>
      <c r="D253" s="394"/>
      <c r="E253" s="394"/>
      <c r="F253" s="396"/>
      <c r="G253" s="392" t="s">
        <v>27</v>
      </c>
      <c r="H253" s="392"/>
      <c r="I253" s="393"/>
      <c r="J253" s="90"/>
      <c r="K253" s="91"/>
      <c r="L253" s="92"/>
      <c r="M253" s="93"/>
      <c r="N253" s="35"/>
    </row>
    <row r="254" spans="1:14" s="87" customFormat="1" ht="15" customHeight="1">
      <c r="A254" s="414"/>
      <c r="B254" s="414"/>
      <c r="C254" s="401"/>
      <c r="D254" s="158" t="s">
        <v>28</v>
      </c>
      <c r="E254" s="158"/>
      <c r="F254" s="161"/>
      <c r="G254" s="159" t="s">
        <v>29</v>
      </c>
      <c r="H254" s="159">
        <v>0</v>
      </c>
      <c r="I254" s="160">
        <v>0</v>
      </c>
      <c r="J254" s="90"/>
      <c r="K254" s="91"/>
      <c r="L254" s="92">
        <v>0</v>
      </c>
      <c r="M254" s="93"/>
      <c r="N254" s="35"/>
    </row>
    <row r="255" spans="1:14" s="87" customFormat="1" ht="15" customHeight="1">
      <c r="A255" s="414"/>
      <c r="B255" s="414"/>
      <c r="C255" s="401"/>
      <c r="D255" s="394" t="s">
        <v>30</v>
      </c>
      <c r="E255" s="394"/>
      <c r="F255" s="396"/>
      <c r="G255" s="392" t="s">
        <v>30</v>
      </c>
      <c r="H255" s="392">
        <v>0</v>
      </c>
      <c r="I255" s="393">
        <v>0</v>
      </c>
      <c r="J255" s="90">
        <v>0</v>
      </c>
      <c r="K255" s="91"/>
      <c r="L255" s="92">
        <v>0</v>
      </c>
      <c r="M255" s="93"/>
      <c r="N255" s="89"/>
    </row>
    <row r="256" spans="1:14" s="87" customFormat="1" ht="51.75" customHeight="1">
      <c r="A256" s="414"/>
      <c r="B256" s="170"/>
      <c r="C256" s="401"/>
      <c r="D256" s="394"/>
      <c r="E256" s="394"/>
      <c r="F256" s="396"/>
      <c r="G256" s="392" t="s">
        <v>31</v>
      </c>
      <c r="H256" s="392"/>
      <c r="I256" s="393"/>
      <c r="J256" s="90"/>
      <c r="K256" s="91"/>
      <c r="L256" s="92"/>
      <c r="M256" s="93"/>
      <c r="N256" s="89"/>
    </row>
    <row r="257" spans="1:14" s="87" customFormat="1" ht="39" customHeight="1">
      <c r="A257" s="169" t="s">
        <v>231</v>
      </c>
      <c r="B257" s="169"/>
      <c r="C257" s="55" t="s">
        <v>230</v>
      </c>
      <c r="D257" s="55" t="s">
        <v>25</v>
      </c>
      <c r="E257" s="55" t="s">
        <v>25</v>
      </c>
      <c r="F257" s="55" t="s">
        <v>25</v>
      </c>
      <c r="G257" s="28" t="s">
        <v>25</v>
      </c>
      <c r="H257" s="28" t="s">
        <v>25</v>
      </c>
      <c r="I257" s="164" t="s">
        <v>25</v>
      </c>
      <c r="J257" s="94"/>
      <c r="K257" s="95"/>
      <c r="L257" s="96"/>
      <c r="M257" s="97"/>
      <c r="N257" s="89"/>
    </row>
    <row r="258" spans="1:14" s="87" customFormat="1" ht="96" customHeight="1">
      <c r="A258" s="169" t="s">
        <v>232</v>
      </c>
      <c r="B258" s="169"/>
      <c r="C258" s="55" t="s">
        <v>230</v>
      </c>
      <c r="D258" s="55" t="s">
        <v>25</v>
      </c>
      <c r="E258" s="55" t="s">
        <v>25</v>
      </c>
      <c r="F258" s="55" t="s">
        <v>25</v>
      </c>
      <c r="G258" s="28" t="s">
        <v>25</v>
      </c>
      <c r="H258" s="28" t="s">
        <v>25</v>
      </c>
      <c r="I258" s="164" t="s">
        <v>25</v>
      </c>
      <c r="J258" s="94"/>
      <c r="K258" s="95"/>
      <c r="L258" s="96"/>
      <c r="M258" s="97"/>
      <c r="N258" s="89"/>
    </row>
    <row r="259" spans="1:14" s="87" customFormat="1" ht="25.5" customHeight="1">
      <c r="A259" s="417" t="s">
        <v>233</v>
      </c>
      <c r="B259" s="417"/>
      <c r="C259" s="418" t="s">
        <v>182</v>
      </c>
      <c r="D259" s="401" t="s">
        <v>25</v>
      </c>
      <c r="E259" s="401" t="s">
        <v>25</v>
      </c>
      <c r="F259" s="401" t="s">
        <v>25</v>
      </c>
      <c r="G259" s="420" t="s">
        <v>25</v>
      </c>
      <c r="H259" s="420" t="s">
        <v>25</v>
      </c>
      <c r="I259" s="421" t="s">
        <v>25</v>
      </c>
      <c r="J259" s="90"/>
      <c r="K259" s="91">
        <f>K260+K261+K262+K263</f>
        <v>0</v>
      </c>
      <c r="L259" s="92">
        <f>L261+L262</f>
        <v>0</v>
      </c>
      <c r="M259" s="93"/>
      <c r="N259" s="35"/>
    </row>
    <row r="260" spans="1:14" s="87" customFormat="1" ht="25.5" customHeight="1">
      <c r="A260" s="417"/>
      <c r="B260" s="417"/>
      <c r="C260" s="418"/>
      <c r="D260" s="401"/>
      <c r="E260" s="401"/>
      <c r="F260" s="401"/>
      <c r="G260" s="420" t="s">
        <v>27</v>
      </c>
      <c r="H260" s="420"/>
      <c r="I260" s="421"/>
      <c r="J260" s="90"/>
      <c r="K260" s="91"/>
      <c r="L260" s="92"/>
      <c r="M260" s="93"/>
      <c r="N260" s="35"/>
    </row>
    <row r="261" spans="1:14" s="87" customFormat="1" ht="25.5" customHeight="1">
      <c r="A261" s="417"/>
      <c r="B261" s="417"/>
      <c r="C261" s="418"/>
      <c r="D261" s="401" t="s">
        <v>28</v>
      </c>
      <c r="E261" s="401"/>
      <c r="F261" s="401"/>
      <c r="G261" s="420" t="s">
        <v>29</v>
      </c>
      <c r="H261" s="420"/>
      <c r="I261" s="421"/>
      <c r="J261" s="90"/>
      <c r="K261" s="91">
        <v>0</v>
      </c>
      <c r="L261" s="92">
        <v>0</v>
      </c>
      <c r="M261" s="93"/>
      <c r="N261" s="35"/>
    </row>
    <row r="262" spans="1:14" s="87" customFormat="1" ht="25.5" customHeight="1">
      <c r="A262" s="417"/>
      <c r="B262" s="417"/>
      <c r="C262" s="418"/>
      <c r="D262" s="401" t="s">
        <v>30</v>
      </c>
      <c r="E262" s="401"/>
      <c r="F262" s="401"/>
      <c r="G262" s="420" t="s">
        <v>30</v>
      </c>
      <c r="H262" s="420"/>
      <c r="I262" s="421"/>
      <c r="J262" s="90">
        <v>0</v>
      </c>
      <c r="K262" s="91"/>
      <c r="L262" s="92">
        <v>0</v>
      </c>
      <c r="M262" s="93"/>
      <c r="N262" s="89"/>
    </row>
    <row r="263" spans="1:14" s="87" customFormat="1" ht="18.75" customHeight="1">
      <c r="A263" s="417"/>
      <c r="B263" s="417"/>
      <c r="C263" s="418"/>
      <c r="D263" s="401"/>
      <c r="E263" s="401"/>
      <c r="F263" s="401"/>
      <c r="G263" s="420" t="s">
        <v>31</v>
      </c>
      <c r="H263" s="420"/>
      <c r="I263" s="421"/>
      <c r="J263" s="90"/>
      <c r="K263" s="91"/>
      <c r="L263" s="92"/>
      <c r="M263" s="93"/>
      <c r="N263" s="89"/>
    </row>
    <row r="264" spans="1:14" s="87" customFormat="1" ht="18.75" customHeight="1">
      <c r="A264" s="408" t="s">
        <v>234</v>
      </c>
      <c r="B264" s="408"/>
      <c r="C264" s="401" t="s">
        <v>230</v>
      </c>
      <c r="D264" s="401" t="s">
        <v>25</v>
      </c>
      <c r="E264" s="401" t="s">
        <v>25</v>
      </c>
      <c r="F264" s="401" t="s">
        <v>25</v>
      </c>
      <c r="G264" s="420" t="s">
        <v>25</v>
      </c>
      <c r="H264" s="420" t="s">
        <v>25</v>
      </c>
      <c r="I264" s="421" t="s">
        <v>25</v>
      </c>
      <c r="J264" s="90"/>
      <c r="K264" s="91"/>
      <c r="L264" s="92"/>
      <c r="M264" s="93"/>
      <c r="N264" s="89"/>
    </row>
    <row r="265" spans="1:14" s="87" customFormat="1" ht="18.75" customHeight="1">
      <c r="A265" s="408"/>
      <c r="B265" s="408"/>
      <c r="C265" s="401"/>
      <c r="D265" s="401"/>
      <c r="E265" s="401"/>
      <c r="F265" s="401"/>
      <c r="G265" s="420" t="s">
        <v>27</v>
      </c>
      <c r="H265" s="420"/>
      <c r="I265" s="421"/>
      <c r="J265" s="94"/>
      <c r="K265" s="95"/>
      <c r="L265" s="96"/>
      <c r="M265" s="97"/>
      <c r="N265" s="89"/>
    </row>
    <row r="266" spans="1:14" s="87" customFormat="1" ht="18.75" customHeight="1">
      <c r="A266" s="408"/>
      <c r="B266" s="408"/>
      <c r="C266" s="401"/>
      <c r="D266" s="401" t="s">
        <v>28</v>
      </c>
      <c r="E266" s="401"/>
      <c r="F266" s="401"/>
      <c r="G266" s="420" t="s">
        <v>29</v>
      </c>
      <c r="H266" s="420"/>
      <c r="I266" s="421"/>
      <c r="J266" s="94"/>
      <c r="K266" s="95"/>
      <c r="L266" s="96"/>
      <c r="M266" s="97"/>
      <c r="N266" s="89"/>
    </row>
    <row r="267" spans="1:14" s="87" customFormat="1" ht="18.75" customHeight="1">
      <c r="A267" s="408"/>
      <c r="B267" s="408"/>
      <c r="C267" s="401"/>
      <c r="D267" s="401" t="s">
        <v>30</v>
      </c>
      <c r="E267" s="401"/>
      <c r="F267" s="401"/>
      <c r="G267" s="420" t="s">
        <v>30</v>
      </c>
      <c r="H267" s="420"/>
      <c r="I267" s="421"/>
      <c r="J267" s="94"/>
      <c r="K267" s="95"/>
      <c r="L267" s="96"/>
      <c r="M267" s="97"/>
      <c r="N267" s="89"/>
    </row>
    <row r="268" spans="1:14" s="87" customFormat="1" ht="96" customHeight="1">
      <c r="A268" s="408"/>
      <c r="B268" s="408"/>
      <c r="C268" s="401"/>
      <c r="D268" s="401"/>
      <c r="E268" s="401"/>
      <c r="F268" s="401"/>
      <c r="G268" s="420" t="s">
        <v>31</v>
      </c>
      <c r="H268" s="420"/>
      <c r="I268" s="421"/>
      <c r="J268" s="94"/>
      <c r="K268" s="95"/>
      <c r="L268" s="96"/>
      <c r="M268" s="97"/>
      <c r="N268" s="89"/>
    </row>
    <row r="269" spans="1:14" s="87" customFormat="1" ht="115.5" customHeight="1">
      <c r="A269" s="169" t="s">
        <v>235</v>
      </c>
      <c r="B269" s="169"/>
      <c r="C269" s="55" t="s">
        <v>230</v>
      </c>
      <c r="D269" s="55" t="s">
        <v>25</v>
      </c>
      <c r="E269" s="55" t="s">
        <v>25</v>
      </c>
      <c r="F269" s="55" t="s">
        <v>25</v>
      </c>
      <c r="G269" s="28" t="s">
        <v>25</v>
      </c>
      <c r="H269" s="28" t="s">
        <v>25</v>
      </c>
      <c r="I269" s="164" t="s">
        <v>25</v>
      </c>
      <c r="J269" s="94"/>
      <c r="K269" s="95"/>
      <c r="L269" s="96"/>
      <c r="M269" s="97"/>
      <c r="N269" s="89"/>
    </row>
    <row r="270" spans="1:14" s="87" customFormat="1" ht="15" customHeight="1">
      <c r="A270" s="417" t="s">
        <v>140</v>
      </c>
      <c r="B270" s="417"/>
      <c r="C270" s="418" t="s">
        <v>236</v>
      </c>
      <c r="D270" s="394" t="s">
        <v>24</v>
      </c>
      <c r="E270" s="416" t="s">
        <v>274</v>
      </c>
      <c r="F270" s="396"/>
      <c r="G270" s="392" t="s">
        <v>26</v>
      </c>
      <c r="H270" s="392">
        <v>47453</v>
      </c>
      <c r="I270" s="393">
        <v>14534.7</v>
      </c>
      <c r="J270" s="90"/>
      <c r="K270" s="91">
        <f>K273</f>
        <v>40000</v>
      </c>
      <c r="L270" s="92">
        <f>L273</f>
        <v>0</v>
      </c>
      <c r="M270" s="93"/>
      <c r="N270" s="35"/>
    </row>
    <row r="271" spans="1:14" s="87" customFormat="1">
      <c r="A271" s="417"/>
      <c r="B271" s="417"/>
      <c r="C271" s="418"/>
      <c r="D271" s="394"/>
      <c r="E271" s="416"/>
      <c r="F271" s="396"/>
      <c r="G271" s="392" t="s">
        <v>27</v>
      </c>
      <c r="H271" s="392"/>
      <c r="I271" s="393"/>
      <c r="J271" s="90"/>
      <c r="K271" s="91"/>
      <c r="L271" s="92"/>
      <c r="M271" s="93"/>
      <c r="N271" s="35"/>
    </row>
    <row r="272" spans="1:14" s="87" customFormat="1" ht="15" customHeight="1">
      <c r="A272" s="417"/>
      <c r="B272" s="417"/>
      <c r="C272" s="418"/>
      <c r="D272" s="394" t="s">
        <v>28</v>
      </c>
      <c r="E272" s="416"/>
      <c r="F272" s="396"/>
      <c r="G272" s="392" t="s">
        <v>29</v>
      </c>
      <c r="H272" s="392"/>
      <c r="I272" s="393"/>
      <c r="J272" s="90"/>
      <c r="K272" s="91"/>
      <c r="L272" s="92"/>
      <c r="M272" s="93"/>
      <c r="N272" s="35"/>
    </row>
    <row r="273" spans="1:14" s="87" customFormat="1" ht="15" customHeight="1">
      <c r="A273" s="417"/>
      <c r="B273" s="417"/>
      <c r="C273" s="418"/>
      <c r="D273" s="394" t="s">
        <v>30</v>
      </c>
      <c r="E273" s="472">
        <v>40000</v>
      </c>
      <c r="F273" s="396"/>
      <c r="G273" s="392" t="s">
        <v>30</v>
      </c>
      <c r="H273" s="392">
        <v>47453</v>
      </c>
      <c r="I273" s="393">
        <v>14534.7</v>
      </c>
      <c r="J273" s="90"/>
      <c r="K273" s="91">
        <f>K285</f>
        <v>40000</v>
      </c>
      <c r="L273" s="92">
        <v>0</v>
      </c>
      <c r="M273" s="93"/>
      <c r="N273" s="35"/>
    </row>
    <row r="274" spans="1:14" s="87" customFormat="1" ht="15.75" customHeight="1">
      <c r="A274" s="417"/>
      <c r="B274" s="417"/>
      <c r="C274" s="418"/>
      <c r="D274" s="394"/>
      <c r="E274" s="472"/>
      <c r="F274" s="396"/>
      <c r="G274" s="392" t="s">
        <v>31</v>
      </c>
      <c r="H274" s="392"/>
      <c r="I274" s="393"/>
      <c r="J274" s="90"/>
      <c r="K274" s="91"/>
      <c r="L274" s="92"/>
      <c r="M274" s="93"/>
      <c r="N274" s="35"/>
    </row>
    <row r="275" spans="1:14" s="87" customFormat="1" ht="15" customHeight="1">
      <c r="A275" s="414" t="s">
        <v>237</v>
      </c>
      <c r="B275" s="414"/>
      <c r="C275" s="401" t="s">
        <v>230</v>
      </c>
      <c r="D275" s="394" t="s">
        <v>24</v>
      </c>
      <c r="E275" s="419"/>
      <c r="F275" s="396"/>
      <c r="G275" s="392" t="s">
        <v>26</v>
      </c>
      <c r="H275" s="392"/>
      <c r="I275" s="393"/>
      <c r="J275" s="90"/>
      <c r="K275" s="91"/>
      <c r="L275" s="92"/>
      <c r="M275" s="93"/>
      <c r="N275" s="35"/>
    </row>
    <row r="276" spans="1:14" s="87" customFormat="1">
      <c r="A276" s="414"/>
      <c r="B276" s="414"/>
      <c r="C276" s="401"/>
      <c r="D276" s="394"/>
      <c r="E276" s="419"/>
      <c r="F276" s="396"/>
      <c r="G276" s="392" t="s">
        <v>27</v>
      </c>
      <c r="H276" s="392"/>
      <c r="I276" s="393"/>
      <c r="J276" s="90"/>
      <c r="K276" s="91"/>
      <c r="L276" s="92"/>
      <c r="M276" s="93"/>
      <c r="N276" s="35"/>
    </row>
    <row r="277" spans="1:14" s="87" customFormat="1" ht="15" customHeight="1">
      <c r="A277" s="414"/>
      <c r="B277" s="414"/>
      <c r="C277" s="401"/>
      <c r="D277" s="394" t="s">
        <v>28</v>
      </c>
      <c r="E277" s="419"/>
      <c r="F277" s="396"/>
      <c r="G277" s="392" t="s">
        <v>29</v>
      </c>
      <c r="H277" s="392"/>
      <c r="I277" s="393"/>
      <c r="J277" s="90"/>
      <c r="K277" s="91"/>
      <c r="L277" s="92"/>
      <c r="M277" s="93"/>
      <c r="N277" s="35"/>
    </row>
    <row r="278" spans="1:14" s="87" customFormat="1" ht="15" customHeight="1">
      <c r="A278" s="414"/>
      <c r="B278" s="414"/>
      <c r="C278" s="401"/>
      <c r="D278" s="394" t="s">
        <v>30</v>
      </c>
      <c r="E278" s="394"/>
      <c r="F278" s="396"/>
      <c r="G278" s="392" t="s">
        <v>30</v>
      </c>
      <c r="H278" s="392"/>
      <c r="I278" s="393"/>
      <c r="J278" s="90"/>
      <c r="K278" s="91"/>
      <c r="L278" s="92"/>
      <c r="M278" s="93"/>
      <c r="N278" s="89"/>
    </row>
    <row r="279" spans="1:14" s="87" customFormat="1" ht="63" customHeight="1">
      <c r="A279" s="414"/>
      <c r="B279" s="414"/>
      <c r="C279" s="401"/>
      <c r="D279" s="394"/>
      <c r="E279" s="394"/>
      <c r="F279" s="396"/>
      <c r="G279" s="392" t="s">
        <v>31</v>
      </c>
      <c r="H279" s="392"/>
      <c r="I279" s="393"/>
      <c r="J279" s="90"/>
      <c r="K279" s="91"/>
      <c r="L279" s="92"/>
      <c r="M279" s="93"/>
      <c r="N279" s="89"/>
    </row>
    <row r="280" spans="1:14" s="87" customFormat="1" ht="68.25" customHeight="1">
      <c r="A280" s="169" t="s">
        <v>238</v>
      </c>
      <c r="B280" s="169"/>
      <c r="C280" s="55" t="s">
        <v>230</v>
      </c>
      <c r="D280" s="55" t="s">
        <v>25</v>
      </c>
      <c r="E280" s="55" t="s">
        <v>25</v>
      </c>
      <c r="F280" s="55" t="s">
        <v>25</v>
      </c>
      <c r="G280" s="28" t="s">
        <v>25</v>
      </c>
      <c r="H280" s="28" t="s">
        <v>25</v>
      </c>
      <c r="I280" s="164" t="s">
        <v>25</v>
      </c>
      <c r="J280" s="94"/>
      <c r="K280" s="95"/>
      <c r="L280" s="96"/>
      <c r="M280" s="97"/>
      <c r="N280" s="89"/>
    </row>
    <row r="281" spans="1:14" s="87" customFormat="1" ht="57" customHeight="1">
      <c r="A281" s="169" t="s">
        <v>239</v>
      </c>
      <c r="B281" s="169"/>
      <c r="C281" s="55" t="s">
        <v>230</v>
      </c>
      <c r="D281" s="55" t="s">
        <v>25</v>
      </c>
      <c r="E281" s="55" t="s">
        <v>25</v>
      </c>
      <c r="F281" s="55" t="s">
        <v>25</v>
      </c>
      <c r="G281" s="28" t="s">
        <v>25</v>
      </c>
      <c r="H281" s="28" t="s">
        <v>25</v>
      </c>
      <c r="I281" s="164" t="s">
        <v>25</v>
      </c>
      <c r="J281" s="94"/>
      <c r="K281" s="95"/>
      <c r="L281" s="96"/>
      <c r="M281" s="97"/>
      <c r="N281" s="89"/>
    </row>
    <row r="282" spans="1:14" s="87" customFormat="1" ht="15" customHeight="1">
      <c r="A282" s="414" t="s">
        <v>240</v>
      </c>
      <c r="B282" s="414"/>
      <c r="C282" s="401" t="s">
        <v>182</v>
      </c>
      <c r="D282" s="394" t="s">
        <v>24</v>
      </c>
      <c r="E282" s="394" t="s">
        <v>274</v>
      </c>
      <c r="F282" s="396"/>
      <c r="G282" s="392" t="s">
        <v>26</v>
      </c>
      <c r="H282" s="392">
        <v>47453</v>
      </c>
      <c r="I282" s="393">
        <v>14534.7</v>
      </c>
      <c r="J282" s="90"/>
      <c r="K282" s="91">
        <f>K285</f>
        <v>40000</v>
      </c>
      <c r="L282" s="92">
        <f>L285</f>
        <v>0</v>
      </c>
      <c r="M282" s="93"/>
      <c r="N282" s="89"/>
    </row>
    <row r="283" spans="1:14" s="87" customFormat="1">
      <c r="A283" s="414"/>
      <c r="B283" s="414"/>
      <c r="C283" s="401"/>
      <c r="D283" s="394"/>
      <c r="E283" s="394"/>
      <c r="F283" s="396"/>
      <c r="G283" s="392" t="s">
        <v>27</v>
      </c>
      <c r="H283" s="392"/>
      <c r="I283" s="393"/>
      <c r="J283" s="90"/>
      <c r="K283" s="91"/>
      <c r="L283" s="92"/>
      <c r="M283" s="93"/>
      <c r="N283" s="29"/>
    </row>
    <row r="284" spans="1:14" s="87" customFormat="1" ht="15" customHeight="1">
      <c r="A284" s="414"/>
      <c r="B284" s="414"/>
      <c r="C284" s="401"/>
      <c r="D284" s="394" t="s">
        <v>28</v>
      </c>
      <c r="E284" s="394"/>
      <c r="F284" s="396"/>
      <c r="G284" s="392" t="s">
        <v>29</v>
      </c>
      <c r="H284" s="392"/>
      <c r="I284" s="393"/>
      <c r="J284" s="90"/>
      <c r="K284" s="91"/>
      <c r="L284" s="92"/>
      <c r="M284" s="93"/>
      <c r="N284" s="35"/>
    </row>
    <row r="285" spans="1:14" s="87" customFormat="1" ht="15" customHeight="1">
      <c r="A285" s="414"/>
      <c r="B285" s="414"/>
      <c r="C285" s="401"/>
      <c r="D285" s="394" t="s">
        <v>30</v>
      </c>
      <c r="E285" s="394" t="s">
        <v>274</v>
      </c>
      <c r="F285" s="396"/>
      <c r="G285" s="392" t="s">
        <v>30</v>
      </c>
      <c r="H285" s="392">
        <v>47453</v>
      </c>
      <c r="I285" s="393">
        <v>14534.7</v>
      </c>
      <c r="J285" s="90"/>
      <c r="K285" s="91">
        <v>40000</v>
      </c>
      <c r="L285" s="92">
        <v>0</v>
      </c>
      <c r="M285" s="93"/>
      <c r="N285" s="35"/>
    </row>
    <row r="286" spans="1:14" s="87" customFormat="1">
      <c r="A286" s="414"/>
      <c r="B286" s="414"/>
      <c r="C286" s="401"/>
      <c r="D286" s="394"/>
      <c r="E286" s="394"/>
      <c r="F286" s="396"/>
      <c r="G286" s="392" t="s">
        <v>31</v>
      </c>
      <c r="H286" s="392"/>
      <c r="I286" s="393"/>
      <c r="J286" s="90"/>
      <c r="K286" s="91"/>
      <c r="L286" s="92"/>
      <c r="M286" s="93"/>
      <c r="N286" s="35"/>
    </row>
    <row r="287" spans="1:14" s="87" customFormat="1" ht="65.25" customHeight="1">
      <c r="A287" s="169" t="s">
        <v>241</v>
      </c>
      <c r="B287" s="169"/>
      <c r="C287" s="55" t="s">
        <v>230</v>
      </c>
      <c r="D287" s="55" t="s">
        <v>25</v>
      </c>
      <c r="E287" s="55" t="s">
        <v>25</v>
      </c>
      <c r="F287" s="55" t="s">
        <v>25</v>
      </c>
      <c r="G287" s="28" t="s">
        <v>25</v>
      </c>
      <c r="H287" s="28" t="s">
        <v>25</v>
      </c>
      <c r="I287" s="164" t="s">
        <v>25</v>
      </c>
      <c r="J287" s="94"/>
      <c r="K287" s="95"/>
      <c r="L287" s="96"/>
      <c r="M287" s="97"/>
      <c r="N287" s="35"/>
    </row>
    <row r="288" spans="1:14" s="99" customFormat="1" ht="82.5" customHeight="1">
      <c r="A288" s="169" t="s">
        <v>242</v>
      </c>
      <c r="B288" s="169"/>
      <c r="C288" s="55" t="s">
        <v>230</v>
      </c>
      <c r="D288" s="55" t="s">
        <v>25</v>
      </c>
      <c r="E288" s="55" t="s">
        <v>25</v>
      </c>
      <c r="F288" s="55" t="s">
        <v>25</v>
      </c>
      <c r="G288" s="28" t="s">
        <v>25</v>
      </c>
      <c r="H288" s="28" t="s">
        <v>25</v>
      </c>
      <c r="I288" s="164" t="s">
        <v>25</v>
      </c>
      <c r="J288" s="94"/>
      <c r="K288" s="95"/>
      <c r="L288" s="96"/>
      <c r="M288" s="97"/>
      <c r="N288" s="35"/>
    </row>
    <row r="289" spans="1:14" s="99" customFormat="1" ht="15" customHeight="1">
      <c r="A289" s="410" t="s">
        <v>154</v>
      </c>
      <c r="B289" s="410"/>
      <c r="C289" s="411" t="s">
        <v>155</v>
      </c>
      <c r="D289" s="412" t="s">
        <v>24</v>
      </c>
      <c r="E289" s="471">
        <v>22099.9</v>
      </c>
      <c r="F289" s="406"/>
      <c r="G289" s="415" t="s">
        <v>26</v>
      </c>
      <c r="H289" s="407"/>
      <c r="I289" s="403"/>
      <c r="J289" s="90">
        <f>SUM(J290:J293)</f>
        <v>0</v>
      </c>
      <c r="K289" s="90">
        <f>SUM(K290:K293)</f>
        <v>22099.9</v>
      </c>
      <c r="L289" s="90">
        <f>SUM(L290:L293)</f>
        <v>0</v>
      </c>
      <c r="M289" s="117"/>
      <c r="N289" s="206"/>
    </row>
    <row r="290" spans="1:14" s="99" customFormat="1">
      <c r="A290" s="410"/>
      <c r="B290" s="410"/>
      <c r="C290" s="411"/>
      <c r="D290" s="412"/>
      <c r="E290" s="471"/>
      <c r="F290" s="406"/>
      <c r="G290" s="415" t="s">
        <v>27</v>
      </c>
      <c r="H290" s="407"/>
      <c r="I290" s="403"/>
      <c r="J290" s="90">
        <f t="shared" ref="J290:J293" si="12">J295+J300</f>
        <v>0</v>
      </c>
      <c r="K290" s="90">
        <f t="shared" ref="K290:K293" si="13">K295+K300</f>
        <v>0</v>
      </c>
      <c r="L290" s="90">
        <f t="shared" ref="L290:L293" si="14">L295+L300</f>
        <v>0</v>
      </c>
      <c r="M290" s="117">
        <f t="shared" ref="M290:M293" si="15">M295+M300</f>
        <v>0</v>
      </c>
      <c r="N290" s="206"/>
    </row>
    <row r="291" spans="1:14" s="99" customFormat="1" ht="15" customHeight="1">
      <c r="A291" s="410"/>
      <c r="B291" s="410"/>
      <c r="C291" s="411"/>
      <c r="D291" s="412" t="s">
        <v>28</v>
      </c>
      <c r="E291" s="471"/>
      <c r="F291" s="406"/>
      <c r="G291" s="415" t="s">
        <v>29</v>
      </c>
      <c r="H291" s="407"/>
      <c r="I291" s="403"/>
      <c r="J291" s="90">
        <f t="shared" si="12"/>
        <v>0</v>
      </c>
      <c r="K291" s="90">
        <f t="shared" si="13"/>
        <v>0</v>
      </c>
      <c r="L291" s="90">
        <f t="shared" si="14"/>
        <v>0</v>
      </c>
      <c r="M291" s="117">
        <f t="shared" si="15"/>
        <v>0</v>
      </c>
      <c r="N291" s="206"/>
    </row>
    <row r="292" spans="1:14" s="99" customFormat="1" ht="15" customHeight="1">
      <c r="A292" s="410"/>
      <c r="B292" s="410"/>
      <c r="C292" s="411"/>
      <c r="D292" s="404" t="s">
        <v>30</v>
      </c>
      <c r="E292" s="405" t="s">
        <v>156</v>
      </c>
      <c r="F292" s="406"/>
      <c r="G292" s="407" t="s">
        <v>30</v>
      </c>
      <c r="H292" s="407"/>
      <c r="I292" s="403"/>
      <c r="J292" s="90">
        <f t="shared" si="12"/>
        <v>0</v>
      </c>
      <c r="K292" s="90">
        <f t="shared" si="13"/>
        <v>22099.9</v>
      </c>
      <c r="L292" s="90">
        <f t="shared" si="14"/>
        <v>0</v>
      </c>
      <c r="M292" s="117">
        <f t="shared" si="15"/>
        <v>0</v>
      </c>
      <c r="N292" s="206"/>
    </row>
    <row r="293" spans="1:14" s="87" customFormat="1" ht="15.75" customHeight="1">
      <c r="A293" s="410"/>
      <c r="B293" s="410"/>
      <c r="C293" s="411"/>
      <c r="D293" s="404"/>
      <c r="E293" s="405"/>
      <c r="F293" s="406"/>
      <c r="G293" s="407" t="s">
        <v>31</v>
      </c>
      <c r="H293" s="407"/>
      <c r="I293" s="403"/>
      <c r="J293" s="90">
        <f t="shared" si="12"/>
        <v>0</v>
      </c>
      <c r="K293" s="90">
        <f t="shared" si="13"/>
        <v>0</v>
      </c>
      <c r="L293" s="90">
        <f t="shared" si="14"/>
        <v>0</v>
      </c>
      <c r="M293" s="117">
        <f t="shared" si="15"/>
        <v>0</v>
      </c>
      <c r="N293" s="206"/>
    </row>
    <row r="294" spans="1:14" s="87" customFormat="1" ht="15" customHeight="1">
      <c r="A294" s="408" t="s">
        <v>157</v>
      </c>
      <c r="B294" s="408"/>
      <c r="C294" s="401" t="s">
        <v>243</v>
      </c>
      <c r="D294" s="394" t="s">
        <v>24</v>
      </c>
      <c r="E294" s="395" t="s">
        <v>275</v>
      </c>
      <c r="F294" s="396"/>
      <c r="G294" s="392" t="s">
        <v>26</v>
      </c>
      <c r="H294" s="392">
        <v>22097.5</v>
      </c>
      <c r="I294" s="393">
        <v>4454</v>
      </c>
      <c r="J294" s="90"/>
      <c r="K294" s="91">
        <f>K295+K296+K297+K298</f>
        <v>22097.5</v>
      </c>
      <c r="L294" s="92">
        <f>L295+L296+L297+L298</f>
        <v>0</v>
      </c>
      <c r="M294" s="93"/>
      <c r="N294" s="118"/>
    </row>
    <row r="295" spans="1:14" s="87" customFormat="1">
      <c r="A295" s="408"/>
      <c r="B295" s="408"/>
      <c r="C295" s="401"/>
      <c r="D295" s="394"/>
      <c r="E295" s="395"/>
      <c r="F295" s="396"/>
      <c r="G295" s="392" t="s">
        <v>27</v>
      </c>
      <c r="H295" s="392"/>
      <c r="I295" s="393"/>
      <c r="J295" s="90"/>
      <c r="K295" s="91"/>
      <c r="L295" s="92"/>
      <c r="M295" s="93"/>
      <c r="N295" s="118"/>
    </row>
    <row r="296" spans="1:14" s="87" customFormat="1" ht="15" customHeight="1">
      <c r="A296" s="408"/>
      <c r="B296" s="408"/>
      <c r="C296" s="401"/>
      <c r="D296" s="394" t="s">
        <v>28</v>
      </c>
      <c r="E296" s="395"/>
      <c r="F296" s="396"/>
      <c r="G296" s="392" t="s">
        <v>29</v>
      </c>
      <c r="H296" s="392"/>
      <c r="I296" s="393"/>
      <c r="J296" s="90"/>
      <c r="K296" s="91">
        <v>0</v>
      </c>
      <c r="L296" s="92">
        <v>0</v>
      </c>
      <c r="M296" s="93"/>
      <c r="N296" s="118"/>
    </row>
    <row r="297" spans="1:14" s="87" customFormat="1" ht="15" customHeight="1">
      <c r="A297" s="408"/>
      <c r="B297" s="408"/>
      <c r="C297" s="401"/>
      <c r="D297" s="394" t="s">
        <v>30</v>
      </c>
      <c r="E297" s="470">
        <v>22097.5</v>
      </c>
      <c r="F297" s="396"/>
      <c r="G297" s="392" t="s">
        <v>30</v>
      </c>
      <c r="H297" s="392">
        <v>22097.5</v>
      </c>
      <c r="I297" s="393">
        <v>4454</v>
      </c>
      <c r="J297" s="90"/>
      <c r="K297" s="91">
        <v>22097.5</v>
      </c>
      <c r="L297" s="92">
        <v>0</v>
      </c>
      <c r="M297" s="93"/>
      <c r="N297" s="118"/>
    </row>
    <row r="298" spans="1:14" s="87" customFormat="1" ht="15.75" customHeight="1">
      <c r="A298" s="408"/>
      <c r="B298" s="408"/>
      <c r="C298" s="401"/>
      <c r="D298" s="394"/>
      <c r="E298" s="470"/>
      <c r="F298" s="396"/>
      <c r="G298" s="392" t="s">
        <v>31</v>
      </c>
      <c r="H298" s="392"/>
      <c r="I298" s="393"/>
      <c r="J298" s="90"/>
      <c r="K298" s="91"/>
      <c r="L298" s="92"/>
      <c r="M298" s="93"/>
      <c r="N298" s="118"/>
    </row>
    <row r="299" spans="1:14" s="87" customFormat="1" ht="15" customHeight="1">
      <c r="A299" s="408" t="s">
        <v>159</v>
      </c>
      <c r="B299" s="408"/>
      <c r="C299" s="401" t="s">
        <v>243</v>
      </c>
      <c r="D299" s="394" t="s">
        <v>24</v>
      </c>
      <c r="E299" s="395" t="s">
        <v>161</v>
      </c>
      <c r="F299" s="391"/>
      <c r="G299" s="392" t="s">
        <v>26</v>
      </c>
      <c r="H299" s="392">
        <v>2.4</v>
      </c>
      <c r="I299" s="393">
        <v>0</v>
      </c>
      <c r="J299" s="90"/>
      <c r="K299" s="91">
        <f>K300+K301+K302+K303</f>
        <v>2.4</v>
      </c>
      <c r="L299" s="92">
        <f>L302</f>
        <v>0</v>
      </c>
      <c r="M299" s="93"/>
      <c r="N299" s="118"/>
    </row>
    <row r="300" spans="1:14" s="87" customFormat="1">
      <c r="A300" s="408"/>
      <c r="B300" s="408"/>
      <c r="C300" s="401"/>
      <c r="D300" s="394"/>
      <c r="E300" s="395"/>
      <c r="F300" s="391"/>
      <c r="G300" s="392" t="s">
        <v>27</v>
      </c>
      <c r="H300" s="392"/>
      <c r="I300" s="393"/>
      <c r="J300" s="90"/>
      <c r="K300" s="91"/>
      <c r="L300" s="92"/>
      <c r="M300" s="93"/>
      <c r="N300" s="118"/>
    </row>
    <row r="301" spans="1:14" s="87" customFormat="1" ht="15" customHeight="1">
      <c r="A301" s="408"/>
      <c r="B301" s="408"/>
      <c r="C301" s="401"/>
      <c r="D301" s="394" t="s">
        <v>28</v>
      </c>
      <c r="E301" s="395"/>
      <c r="F301" s="391"/>
      <c r="G301" s="392" t="s">
        <v>29</v>
      </c>
      <c r="H301" s="392"/>
      <c r="I301" s="393"/>
      <c r="J301" s="90"/>
      <c r="K301" s="91"/>
      <c r="L301" s="92"/>
      <c r="M301" s="93"/>
      <c r="N301" s="118"/>
    </row>
    <row r="302" spans="1:14" s="87" customFormat="1" ht="15" customHeight="1">
      <c r="A302" s="408"/>
      <c r="B302" s="408"/>
      <c r="C302" s="401"/>
      <c r="D302" s="394" t="s">
        <v>30</v>
      </c>
      <c r="E302" s="395" t="s">
        <v>161</v>
      </c>
      <c r="F302" s="396"/>
      <c r="G302" s="392" t="s">
        <v>30</v>
      </c>
      <c r="H302" s="392">
        <v>2.4</v>
      </c>
      <c r="I302" s="393">
        <v>0</v>
      </c>
      <c r="J302" s="90"/>
      <c r="K302" s="91">
        <v>2.4</v>
      </c>
      <c r="L302" s="92">
        <v>0</v>
      </c>
      <c r="M302" s="93"/>
      <c r="N302" s="118"/>
    </row>
    <row r="303" spans="1:14" s="12" customFormat="1" ht="15.75" customHeight="1">
      <c r="A303" s="408"/>
      <c r="B303" s="169"/>
      <c r="C303" s="401"/>
      <c r="D303" s="394"/>
      <c r="E303" s="395"/>
      <c r="F303" s="396"/>
      <c r="G303" s="392" t="s">
        <v>31</v>
      </c>
      <c r="H303" s="392"/>
      <c r="I303" s="393"/>
      <c r="J303" s="90"/>
      <c r="K303" s="91"/>
      <c r="L303" s="92"/>
      <c r="M303" s="93"/>
      <c r="N303" s="118"/>
    </row>
    <row r="304" spans="1:14" s="12" customFormat="1" ht="15" hidden="1" customHeight="1">
      <c r="A304" s="397" t="s">
        <v>162</v>
      </c>
      <c r="B304" s="207"/>
      <c r="C304" s="398" t="s">
        <v>163</v>
      </c>
      <c r="D304" s="399" t="s">
        <v>164</v>
      </c>
      <c r="E304" s="119"/>
      <c r="F304" s="400">
        <v>44562</v>
      </c>
      <c r="G304" s="400">
        <v>44926</v>
      </c>
      <c r="H304" s="209" t="s">
        <v>26</v>
      </c>
      <c r="I304" s="210">
        <f>SUM(I305:I308)</f>
        <v>0</v>
      </c>
      <c r="J304" s="33"/>
      <c r="K304" s="40"/>
      <c r="L304" s="41">
        <f>L307</f>
        <v>0</v>
      </c>
      <c r="M304" s="42"/>
      <c r="N304" s="11"/>
    </row>
    <row r="305" spans="1:17" s="12" customFormat="1" hidden="1">
      <c r="A305" s="397"/>
      <c r="B305" s="207"/>
      <c r="C305" s="398"/>
      <c r="D305" s="399"/>
      <c r="E305" s="119"/>
      <c r="F305" s="400"/>
      <c r="G305" s="400"/>
      <c r="H305" s="209" t="s">
        <v>27</v>
      </c>
      <c r="I305" s="210">
        <v>0</v>
      </c>
      <c r="J305" s="33"/>
      <c r="K305" s="40"/>
      <c r="L305" s="41"/>
      <c r="M305" s="42"/>
      <c r="N305" s="11"/>
    </row>
    <row r="306" spans="1:17" s="12" customFormat="1" hidden="1">
      <c r="A306" s="397"/>
      <c r="B306" s="207"/>
      <c r="C306" s="398"/>
      <c r="D306" s="399"/>
      <c r="E306" s="119"/>
      <c r="F306" s="400"/>
      <c r="G306" s="400"/>
      <c r="H306" s="209" t="s">
        <v>29</v>
      </c>
      <c r="I306" s="210">
        <v>0</v>
      </c>
      <c r="J306" s="33"/>
      <c r="K306" s="40"/>
      <c r="L306" s="41"/>
      <c r="M306" s="42"/>
      <c r="N306" s="11"/>
    </row>
    <row r="307" spans="1:17" s="12" customFormat="1" hidden="1">
      <c r="A307" s="397"/>
      <c r="B307" s="207"/>
      <c r="C307" s="398"/>
      <c r="D307" s="399"/>
      <c r="E307" s="119"/>
      <c r="F307" s="400"/>
      <c r="G307" s="400"/>
      <c r="H307" s="209" t="s">
        <v>30</v>
      </c>
      <c r="I307" s="210">
        <f>I320</f>
        <v>0</v>
      </c>
      <c r="J307" s="33"/>
      <c r="K307" s="40"/>
      <c r="L307" s="41">
        <f>L320</f>
        <v>0</v>
      </c>
      <c r="M307" s="42"/>
      <c r="N307" s="11"/>
    </row>
    <row r="308" spans="1:17" s="87" customFormat="1" ht="15.75" hidden="1" customHeight="1">
      <c r="A308" s="397"/>
      <c r="B308" s="207"/>
      <c r="C308" s="398"/>
      <c r="D308" s="399"/>
      <c r="E308" s="119"/>
      <c r="F308" s="400"/>
      <c r="G308" s="400"/>
      <c r="H308" s="209" t="s">
        <v>31</v>
      </c>
      <c r="I308" s="210">
        <v>0</v>
      </c>
      <c r="J308" s="33"/>
      <c r="K308" s="40"/>
      <c r="L308" s="41"/>
      <c r="M308" s="42"/>
      <c r="N308" s="11"/>
      <c r="O308" s="120"/>
      <c r="P308" s="29"/>
    </row>
    <row r="309" spans="1:17" s="87" customFormat="1" ht="15" customHeight="1">
      <c r="A309" s="401" t="s">
        <v>165</v>
      </c>
      <c r="B309" s="402"/>
      <c r="C309" s="401" t="s">
        <v>23</v>
      </c>
      <c r="D309" s="394" t="s">
        <v>24</v>
      </c>
      <c r="E309" s="395" t="s">
        <v>276</v>
      </c>
      <c r="F309" s="391"/>
      <c r="G309" s="392" t="s">
        <v>26</v>
      </c>
      <c r="H309" s="392"/>
      <c r="I309" s="393"/>
      <c r="J309" s="90">
        <f>SUM(J310:J313)</f>
        <v>119123.4</v>
      </c>
      <c r="K309" s="91">
        <f>SUM(K310:K313)</f>
        <v>1048340.9000000001</v>
      </c>
      <c r="L309" s="92">
        <f>SUM(L310:L313)</f>
        <v>0</v>
      </c>
      <c r="M309" s="93">
        <f>SUM(M310:M313)</f>
        <v>107370</v>
      </c>
      <c r="N309" s="118"/>
    </row>
    <row r="310" spans="1:17" s="87" customFormat="1">
      <c r="A310" s="401"/>
      <c r="B310" s="401"/>
      <c r="C310" s="401"/>
      <c r="D310" s="394"/>
      <c r="E310" s="395"/>
      <c r="F310" s="391"/>
      <c r="G310" s="392" t="s">
        <v>27</v>
      </c>
      <c r="H310" s="392"/>
      <c r="I310" s="393"/>
      <c r="J310" s="90">
        <f t="shared" ref="J310:J313" si="16">J11+J176+J236</f>
        <v>0</v>
      </c>
      <c r="K310" s="91">
        <f>K11+K176+K236</f>
        <v>0</v>
      </c>
      <c r="L310" s="92">
        <f>L11+L176+L236</f>
        <v>0</v>
      </c>
      <c r="M310" s="93">
        <f>M11+M176+M236</f>
        <v>0</v>
      </c>
      <c r="N310" s="118"/>
    </row>
    <row r="311" spans="1:17" s="87" customFormat="1" ht="15" customHeight="1">
      <c r="A311" s="401"/>
      <c r="B311" s="401"/>
      <c r="C311" s="401"/>
      <c r="D311" s="158" t="s">
        <v>28</v>
      </c>
      <c r="E311" s="173" t="s">
        <v>277</v>
      </c>
      <c r="F311" s="161"/>
      <c r="G311" s="159" t="s">
        <v>29</v>
      </c>
      <c r="H311" s="159"/>
      <c r="I311" s="160"/>
      <c r="J311" s="90">
        <f t="shared" si="16"/>
        <v>50491.8</v>
      </c>
      <c r="K311" s="91">
        <f t="shared" ref="K311:K312" si="17">K12+K177+K237+K291</f>
        <v>423162.8</v>
      </c>
      <c r="L311" s="212">
        <f t="shared" ref="L311:L312" si="18">L12+L177+L237+L291</f>
        <v>0</v>
      </c>
      <c r="M311" s="93">
        <f t="shared" ref="M311:M312" si="19">M12+M177+M237+M291</f>
        <v>0</v>
      </c>
      <c r="N311" s="118"/>
      <c r="O311" s="211"/>
      <c r="P311" s="211"/>
    </row>
    <row r="312" spans="1:17" s="87" customFormat="1" ht="15" customHeight="1">
      <c r="A312" s="401"/>
      <c r="B312" s="401"/>
      <c r="C312" s="401"/>
      <c r="D312" s="394" t="s">
        <v>30</v>
      </c>
      <c r="E312" s="395" t="s">
        <v>278</v>
      </c>
      <c r="F312" s="396"/>
      <c r="G312" s="392" t="s">
        <v>30</v>
      </c>
      <c r="H312" s="392"/>
      <c r="I312" s="393"/>
      <c r="J312" s="90">
        <f t="shared" si="16"/>
        <v>68631.599999999991</v>
      </c>
      <c r="K312" s="91">
        <f t="shared" si="17"/>
        <v>625178.10000000009</v>
      </c>
      <c r="L312" s="92">
        <f t="shared" si="18"/>
        <v>0</v>
      </c>
      <c r="M312" s="93">
        <f t="shared" si="19"/>
        <v>107370</v>
      </c>
      <c r="N312" s="118"/>
    </row>
    <row r="313" spans="1:17" s="135" customFormat="1" ht="52.5" customHeight="1">
      <c r="A313" s="401"/>
      <c r="B313" s="401"/>
      <c r="C313" s="401"/>
      <c r="D313" s="394"/>
      <c r="E313" s="395"/>
      <c r="F313" s="396"/>
      <c r="G313" s="392" t="s">
        <v>31</v>
      </c>
      <c r="H313" s="392"/>
      <c r="I313" s="393"/>
      <c r="J313" s="90">
        <f t="shared" si="16"/>
        <v>0</v>
      </c>
      <c r="K313" s="91">
        <f>K14+K179+K239</f>
        <v>0</v>
      </c>
      <c r="L313" s="92">
        <f>L14+L179+L239</f>
        <v>0</v>
      </c>
      <c r="M313" s="93">
        <f>M14+M179+M239</f>
        <v>0</v>
      </c>
      <c r="N313" s="118"/>
      <c r="P313" s="135">
        <f>H43+H49+H55+H67+H78+H84+H90+H158+H188+H191+H202+H240+H270+H294+H299+5500</f>
        <v>1037342.1</v>
      </c>
      <c r="Q313" s="135">
        <f>I43+I49+I55+I67+I78+I84+I90+I158+I188+I191+I202+I240+I270+I294+I299</f>
        <v>177372.1</v>
      </c>
    </row>
    <row r="314" spans="1:17" s="135" customFormat="1" ht="51.75" customHeight="1">
      <c r="A314" s="390" t="s">
        <v>247</v>
      </c>
      <c r="B314" s="390"/>
      <c r="C314" s="390"/>
      <c r="D314" s="390"/>
      <c r="E314" s="390"/>
      <c r="F314" s="390"/>
      <c r="G314" s="390"/>
      <c r="H314" s="390"/>
      <c r="I314" s="226"/>
      <c r="J314" s="131"/>
      <c r="K314" s="132"/>
      <c r="L314" s="133"/>
      <c r="M314" s="134"/>
      <c r="N314" s="214"/>
    </row>
    <row r="315" spans="1:17" s="135" customFormat="1">
      <c r="A315" s="215"/>
      <c r="B315" s="214"/>
      <c r="D315" s="214"/>
      <c r="E315" s="214"/>
      <c r="F315" s="214"/>
      <c r="G315" s="214"/>
      <c r="H315" s="216"/>
      <c r="I315" s="217"/>
      <c r="J315" s="131"/>
      <c r="K315" s="132"/>
      <c r="L315" s="133"/>
      <c r="M315" s="134"/>
      <c r="N315" s="214"/>
    </row>
    <row r="316" spans="1:17" s="135" customFormat="1">
      <c r="A316" s="215"/>
      <c r="B316" s="214"/>
      <c r="D316" s="214"/>
      <c r="E316" s="214"/>
      <c r="F316" s="214"/>
      <c r="G316" s="214"/>
      <c r="H316" s="216"/>
      <c r="I316" s="217"/>
      <c r="J316" s="131"/>
      <c r="K316" s="132"/>
      <c r="L316" s="133"/>
      <c r="M316" s="134"/>
      <c r="N316" s="214"/>
    </row>
    <row r="317" spans="1:17" s="135" customFormat="1">
      <c r="A317" s="215"/>
      <c r="B317" s="214"/>
      <c r="D317" s="214"/>
      <c r="E317" s="214"/>
      <c r="F317" s="214"/>
      <c r="G317" s="214"/>
      <c r="H317" s="216"/>
      <c r="I317" s="217"/>
      <c r="J317" s="131"/>
      <c r="K317" s="132"/>
      <c r="L317" s="133"/>
      <c r="M317" s="134"/>
      <c r="N317" s="214"/>
    </row>
    <row r="318" spans="1:17" s="135" customFormat="1">
      <c r="A318" s="215"/>
      <c r="B318" s="214"/>
      <c r="D318" s="214"/>
      <c r="E318" s="214"/>
      <c r="F318" s="214"/>
      <c r="G318" s="214"/>
      <c r="H318" s="216"/>
      <c r="I318" s="217"/>
      <c r="J318" s="131"/>
      <c r="K318" s="132"/>
      <c r="L318" s="133"/>
      <c r="M318" s="134"/>
      <c r="N318" s="214"/>
    </row>
    <row r="319" spans="1:17" s="135" customFormat="1">
      <c r="A319" s="215"/>
      <c r="B319" s="214"/>
      <c r="D319" s="214"/>
      <c r="E319" s="214"/>
      <c r="F319" s="214"/>
      <c r="G319" s="214"/>
      <c r="H319" s="216"/>
      <c r="I319" s="217"/>
      <c r="J319" s="131"/>
      <c r="K319" s="132"/>
      <c r="L319" s="133"/>
      <c r="M319" s="134"/>
      <c r="N319" s="214"/>
    </row>
    <row r="320" spans="1:17" s="135" customFormat="1">
      <c r="A320" s="214"/>
      <c r="B320" s="214"/>
      <c r="D320" s="214"/>
      <c r="E320" s="214"/>
      <c r="F320" s="214"/>
      <c r="G320" s="214"/>
      <c r="H320" s="216"/>
      <c r="I320" s="217"/>
      <c r="J320" s="131"/>
      <c r="K320" s="132"/>
      <c r="L320" s="133"/>
      <c r="M320" s="134"/>
      <c r="N320" s="214"/>
    </row>
    <row r="321" spans="1:14" s="135" customFormat="1">
      <c r="A321" s="214"/>
      <c r="B321" s="214"/>
      <c r="D321" s="214"/>
      <c r="E321" s="214"/>
      <c r="F321" s="214"/>
      <c r="G321" s="214"/>
      <c r="H321" s="216"/>
      <c r="I321" s="217"/>
      <c r="J321" s="131"/>
      <c r="K321" s="132"/>
      <c r="L321" s="133"/>
      <c r="M321" s="134"/>
      <c r="N321" s="214"/>
    </row>
    <row r="322" spans="1:14" s="135" customFormat="1">
      <c r="A322" s="214"/>
      <c r="B322" s="214"/>
      <c r="D322" s="214"/>
      <c r="E322" s="214"/>
      <c r="F322" s="214"/>
      <c r="G322" s="214"/>
      <c r="H322" s="216"/>
      <c r="I322" s="217"/>
      <c r="J322" s="131"/>
      <c r="K322" s="132"/>
      <c r="L322" s="133"/>
      <c r="M322" s="134"/>
      <c r="N322" s="214"/>
    </row>
    <row r="323" spans="1:14" s="135" customFormat="1">
      <c r="A323" s="214"/>
      <c r="B323" s="214"/>
      <c r="D323" s="214"/>
      <c r="E323" s="214"/>
      <c r="F323" s="214"/>
      <c r="G323" s="214"/>
      <c r="H323" s="216"/>
      <c r="I323" s="217"/>
      <c r="J323" s="131"/>
      <c r="K323" s="132"/>
      <c r="L323" s="133"/>
      <c r="M323" s="134"/>
      <c r="N323" s="214"/>
    </row>
    <row r="324" spans="1:14" s="135" customFormat="1">
      <c r="A324" s="214"/>
      <c r="B324" s="214"/>
      <c r="D324" s="214"/>
      <c r="E324" s="214"/>
      <c r="F324" s="214"/>
      <c r="G324" s="214"/>
      <c r="H324" s="216"/>
      <c r="I324" s="217"/>
      <c r="J324" s="131"/>
      <c r="K324" s="132"/>
      <c r="L324" s="133"/>
      <c r="M324" s="134"/>
      <c r="N324" s="214"/>
    </row>
    <row r="325" spans="1:14" s="135" customFormat="1">
      <c r="A325" s="214"/>
      <c r="B325" s="214"/>
      <c r="D325" s="214"/>
      <c r="E325" s="214"/>
      <c r="F325" s="214"/>
      <c r="G325" s="214"/>
      <c r="H325" s="216"/>
      <c r="I325" s="217"/>
      <c r="J325" s="131"/>
      <c r="K325" s="132"/>
      <c r="L325" s="133"/>
      <c r="M325" s="134"/>
      <c r="N325" s="214"/>
    </row>
    <row r="326" spans="1:14" s="135" customFormat="1">
      <c r="A326" s="214"/>
      <c r="B326" s="214"/>
      <c r="D326" s="214"/>
      <c r="E326" s="214"/>
      <c r="F326" s="214"/>
      <c r="G326" s="214"/>
      <c r="H326" s="216"/>
      <c r="I326" s="217"/>
      <c r="J326" s="131"/>
      <c r="K326" s="132"/>
      <c r="L326" s="133"/>
      <c r="M326" s="134"/>
      <c r="N326" s="214"/>
    </row>
    <row r="327" spans="1:14" s="135" customFormat="1">
      <c r="A327" s="214"/>
      <c r="B327" s="214"/>
      <c r="D327" s="214"/>
      <c r="E327" s="214"/>
      <c r="F327" s="214"/>
      <c r="G327" s="214"/>
      <c r="H327" s="216"/>
      <c r="I327" s="217"/>
      <c r="J327" s="131"/>
      <c r="K327" s="132"/>
      <c r="L327" s="133"/>
      <c r="M327" s="134"/>
      <c r="N327" s="214"/>
    </row>
    <row r="328" spans="1:14" s="135" customFormat="1">
      <c r="A328" s="214"/>
      <c r="B328" s="214"/>
      <c r="D328" s="214"/>
      <c r="E328" s="214"/>
      <c r="F328" s="214"/>
      <c r="G328" s="214"/>
      <c r="H328" s="216"/>
      <c r="I328" s="217"/>
      <c r="J328" s="131"/>
      <c r="K328" s="132"/>
      <c r="L328" s="133"/>
      <c r="M328" s="134"/>
      <c r="N328" s="214"/>
    </row>
    <row r="329" spans="1:14" s="135" customFormat="1">
      <c r="A329" s="214"/>
      <c r="B329" s="214"/>
      <c r="D329" s="214"/>
      <c r="E329" s="214"/>
      <c r="F329" s="214"/>
      <c r="G329" s="214"/>
      <c r="H329" s="216"/>
      <c r="I329" s="217"/>
      <c r="J329" s="131"/>
      <c r="K329" s="132"/>
      <c r="L329" s="133"/>
      <c r="M329" s="134"/>
      <c r="N329" s="214"/>
    </row>
    <row r="330" spans="1:14" s="135" customFormat="1">
      <c r="A330" s="214"/>
      <c r="B330" s="214"/>
      <c r="D330" s="214"/>
      <c r="E330" s="214"/>
      <c r="F330" s="214"/>
      <c r="G330" s="214"/>
      <c r="H330" s="216"/>
      <c r="I330" s="217"/>
      <c r="J330" s="131"/>
      <c r="K330" s="132"/>
      <c r="L330" s="133"/>
      <c r="M330" s="134"/>
      <c r="N330" s="214"/>
    </row>
    <row r="331" spans="1:14" s="135" customFormat="1">
      <c r="A331" s="214"/>
      <c r="B331" s="214"/>
      <c r="D331" s="214"/>
      <c r="E331" s="214"/>
      <c r="F331" s="214"/>
      <c r="G331" s="214"/>
      <c r="H331" s="216"/>
      <c r="I331" s="217"/>
      <c r="J331" s="131"/>
      <c r="K331" s="132"/>
      <c r="L331" s="133"/>
      <c r="M331" s="134"/>
      <c r="N331" s="214"/>
    </row>
    <row r="332" spans="1:14" s="135" customFormat="1">
      <c r="A332" s="214"/>
      <c r="B332" s="214"/>
      <c r="D332" s="214"/>
      <c r="E332" s="214"/>
      <c r="F332" s="214"/>
      <c r="G332" s="214"/>
      <c r="H332" s="216"/>
      <c r="I332" s="217"/>
      <c r="J332" s="131"/>
      <c r="K332" s="132"/>
      <c r="L332" s="133"/>
      <c r="M332" s="134"/>
      <c r="N332" s="214"/>
    </row>
    <row r="333" spans="1:14" s="135" customFormat="1">
      <c r="A333" s="214"/>
      <c r="B333" s="214"/>
      <c r="D333" s="214"/>
      <c r="E333" s="214"/>
      <c r="F333" s="214"/>
      <c r="G333" s="214"/>
      <c r="H333" s="216"/>
      <c r="I333" s="217"/>
      <c r="J333" s="131"/>
      <c r="K333" s="132"/>
      <c r="L333" s="133"/>
      <c r="M333" s="134"/>
      <c r="N333" s="214"/>
    </row>
    <row r="334" spans="1:14" s="135" customFormat="1">
      <c r="A334" s="214"/>
      <c r="B334" s="214"/>
      <c r="D334" s="214"/>
      <c r="E334" s="214"/>
      <c r="F334" s="214"/>
      <c r="G334" s="214"/>
      <c r="H334" s="216"/>
      <c r="I334" s="217"/>
      <c r="J334" s="131"/>
      <c r="K334" s="132"/>
      <c r="L334" s="133"/>
      <c r="M334" s="134"/>
      <c r="N334" s="214"/>
    </row>
    <row r="335" spans="1:14" s="135" customFormat="1">
      <c r="A335" s="214"/>
      <c r="B335" s="214"/>
      <c r="D335" s="214"/>
      <c r="E335" s="214"/>
      <c r="F335" s="214"/>
      <c r="G335" s="214"/>
      <c r="H335" s="216"/>
      <c r="I335" s="217"/>
      <c r="J335" s="131"/>
      <c r="K335" s="132"/>
      <c r="L335" s="133"/>
      <c r="M335" s="134"/>
      <c r="N335" s="214"/>
    </row>
    <row r="336" spans="1:14" s="135" customFormat="1">
      <c r="A336" s="214"/>
      <c r="B336" s="214"/>
      <c r="D336" s="214"/>
      <c r="E336" s="214"/>
      <c r="F336" s="214"/>
      <c r="G336" s="214"/>
      <c r="H336" s="216"/>
      <c r="I336" s="217"/>
      <c r="J336" s="131"/>
      <c r="K336" s="132"/>
      <c r="L336" s="133"/>
      <c r="M336" s="134"/>
      <c r="N336" s="214"/>
    </row>
    <row r="337" spans="1:14" s="135" customFormat="1">
      <c r="A337" s="214"/>
      <c r="B337" s="214"/>
      <c r="D337" s="214"/>
      <c r="E337" s="214"/>
      <c r="F337" s="214"/>
      <c r="G337" s="214"/>
      <c r="H337" s="216"/>
      <c r="I337" s="217"/>
      <c r="J337" s="131"/>
      <c r="K337" s="132"/>
      <c r="L337" s="133"/>
      <c r="M337" s="134"/>
      <c r="N337" s="214"/>
    </row>
    <row r="338" spans="1:14" s="135" customFormat="1">
      <c r="A338" s="214"/>
      <c r="B338" s="214"/>
      <c r="D338" s="214"/>
      <c r="E338" s="214"/>
      <c r="F338" s="214"/>
      <c r="G338" s="214"/>
      <c r="H338" s="216"/>
      <c r="I338" s="217"/>
      <c r="J338" s="131"/>
      <c r="K338" s="132"/>
      <c r="L338" s="133"/>
      <c r="M338" s="134"/>
      <c r="N338" s="214"/>
    </row>
    <row r="339" spans="1:14" s="135" customFormat="1">
      <c r="A339" s="214"/>
      <c r="B339" s="214"/>
      <c r="D339" s="214"/>
      <c r="E339" s="214"/>
      <c r="F339" s="214"/>
      <c r="G339" s="214"/>
      <c r="H339" s="216"/>
      <c r="I339" s="217"/>
      <c r="J339" s="131"/>
      <c r="K339" s="132"/>
      <c r="L339" s="133"/>
      <c r="M339" s="134"/>
      <c r="N339" s="214"/>
    </row>
    <row r="340" spans="1:14" s="135" customFormat="1">
      <c r="A340" s="214"/>
      <c r="B340" s="214"/>
      <c r="D340" s="214"/>
      <c r="E340" s="214"/>
      <c r="F340" s="214"/>
      <c r="G340" s="214"/>
      <c r="H340" s="216"/>
      <c r="I340" s="217"/>
      <c r="J340" s="131"/>
      <c r="K340" s="132"/>
      <c r="L340" s="133"/>
      <c r="M340" s="134"/>
      <c r="N340" s="214"/>
    </row>
    <row r="341" spans="1:14" s="135" customFormat="1">
      <c r="A341" s="214"/>
      <c r="B341" s="214"/>
      <c r="D341" s="214"/>
      <c r="E341" s="214"/>
      <c r="F341" s="214"/>
      <c r="G341" s="214"/>
      <c r="H341" s="216"/>
      <c r="I341" s="217"/>
      <c r="J341" s="131"/>
      <c r="K341" s="132"/>
      <c r="L341" s="133"/>
      <c r="M341" s="134"/>
      <c r="N341" s="214"/>
    </row>
    <row r="342" spans="1:14" s="135" customFormat="1">
      <c r="A342" s="214"/>
      <c r="B342" s="214"/>
      <c r="D342" s="214"/>
      <c r="E342" s="214"/>
      <c r="F342" s="214"/>
      <c r="G342" s="214"/>
      <c r="H342" s="216"/>
      <c r="I342" s="217"/>
      <c r="J342" s="131"/>
      <c r="K342" s="132"/>
      <c r="L342" s="133"/>
      <c r="M342" s="134"/>
      <c r="N342" s="214"/>
    </row>
    <row r="343" spans="1:14" s="135" customFormat="1">
      <c r="A343" s="214"/>
      <c r="B343" s="214"/>
      <c r="D343" s="214"/>
      <c r="E343" s="214"/>
      <c r="F343" s="214"/>
      <c r="G343" s="214"/>
      <c r="H343" s="216"/>
      <c r="I343" s="217"/>
      <c r="J343" s="131"/>
      <c r="K343" s="132"/>
      <c r="L343" s="133"/>
      <c r="M343" s="134"/>
      <c r="N343" s="214"/>
    </row>
    <row r="344" spans="1:14" s="135" customFormat="1">
      <c r="A344" s="214"/>
      <c r="B344" s="214"/>
      <c r="D344" s="214"/>
      <c r="E344" s="214"/>
      <c r="F344" s="214"/>
      <c r="G344" s="214"/>
      <c r="H344" s="216"/>
      <c r="I344" s="217"/>
      <c r="J344" s="131"/>
      <c r="K344" s="132"/>
      <c r="L344" s="133"/>
      <c r="M344" s="134"/>
      <c r="N344" s="214"/>
    </row>
    <row r="345" spans="1:14" s="135" customFormat="1">
      <c r="A345" s="214"/>
      <c r="B345" s="214"/>
      <c r="D345" s="214"/>
      <c r="E345" s="214"/>
      <c r="F345" s="214"/>
      <c r="G345" s="214"/>
      <c r="H345" s="216"/>
      <c r="I345" s="217"/>
      <c r="J345" s="131"/>
      <c r="K345" s="132"/>
      <c r="L345" s="133"/>
      <c r="M345" s="134"/>
      <c r="N345" s="214"/>
    </row>
    <row r="346" spans="1:14" s="135" customFormat="1">
      <c r="A346" s="214"/>
      <c r="B346" s="214"/>
      <c r="D346" s="214"/>
      <c r="E346" s="214"/>
      <c r="F346" s="214"/>
      <c r="G346" s="214"/>
      <c r="H346" s="216"/>
      <c r="I346" s="217"/>
      <c r="J346" s="131"/>
      <c r="K346" s="132"/>
      <c r="L346" s="133"/>
      <c r="M346" s="134"/>
      <c r="N346" s="214"/>
    </row>
    <row r="347" spans="1:14" s="135" customFormat="1">
      <c r="A347" s="214"/>
      <c r="B347" s="214"/>
      <c r="D347" s="214"/>
      <c r="E347" s="214"/>
      <c r="F347" s="214"/>
      <c r="G347" s="214"/>
      <c r="H347" s="216"/>
      <c r="I347" s="217"/>
      <c r="J347" s="131"/>
      <c r="K347" s="132"/>
      <c r="L347" s="133"/>
      <c r="M347" s="134"/>
      <c r="N347" s="214"/>
    </row>
    <row r="348" spans="1:14" s="135" customFormat="1">
      <c r="A348" s="214"/>
      <c r="B348" s="214"/>
      <c r="D348" s="214"/>
      <c r="E348" s="214"/>
      <c r="F348" s="214"/>
      <c r="G348" s="214"/>
      <c r="H348" s="216"/>
      <c r="I348" s="217"/>
      <c r="J348" s="131"/>
      <c r="K348" s="132"/>
      <c r="L348" s="133"/>
      <c r="M348" s="134"/>
      <c r="N348" s="214"/>
    </row>
    <row r="349" spans="1:14" s="135" customFormat="1">
      <c r="A349" s="214"/>
      <c r="B349" s="214"/>
      <c r="D349" s="214"/>
      <c r="E349" s="214"/>
      <c r="F349" s="214"/>
      <c r="G349" s="214"/>
      <c r="H349" s="216"/>
      <c r="I349" s="217"/>
      <c r="J349" s="131"/>
      <c r="K349" s="132"/>
      <c r="L349" s="133"/>
      <c r="M349" s="134"/>
      <c r="N349" s="214"/>
    </row>
    <row r="350" spans="1:14" s="135" customFormat="1">
      <c r="A350" s="214"/>
      <c r="B350" s="214"/>
      <c r="D350" s="214"/>
      <c r="E350" s="214"/>
      <c r="F350" s="214"/>
      <c r="G350" s="214"/>
      <c r="H350" s="216"/>
      <c r="I350" s="217"/>
      <c r="J350" s="131"/>
      <c r="K350" s="132"/>
      <c r="L350" s="133"/>
      <c r="M350" s="134"/>
      <c r="N350" s="214"/>
    </row>
    <row r="351" spans="1:14" s="135" customFormat="1">
      <c r="A351" s="214"/>
      <c r="B351" s="214"/>
      <c r="D351" s="214"/>
      <c r="E351" s="214"/>
      <c r="F351" s="214"/>
      <c r="G351" s="214"/>
      <c r="H351" s="216"/>
      <c r="I351" s="217"/>
      <c r="J351" s="131"/>
      <c r="K351" s="132"/>
      <c r="L351" s="133"/>
      <c r="M351" s="134"/>
      <c r="N351" s="214"/>
    </row>
    <row r="352" spans="1:14" s="135" customFormat="1">
      <c r="A352" s="214"/>
      <c r="B352" s="214"/>
      <c r="D352" s="214"/>
      <c r="E352" s="214"/>
      <c r="F352" s="214"/>
      <c r="G352" s="214"/>
      <c r="H352" s="216"/>
      <c r="I352" s="217"/>
      <c r="J352" s="131"/>
      <c r="K352" s="132"/>
      <c r="L352" s="133"/>
      <c r="M352" s="134"/>
      <c r="N352" s="214"/>
    </row>
    <row r="353" spans="1:14" s="135" customFormat="1">
      <c r="A353" s="214"/>
      <c r="B353" s="214"/>
      <c r="D353" s="214"/>
      <c r="E353" s="214"/>
      <c r="F353" s="214"/>
      <c r="G353" s="214"/>
      <c r="H353" s="216"/>
      <c r="I353" s="217"/>
      <c r="J353" s="131"/>
      <c r="K353" s="132"/>
      <c r="L353" s="133"/>
      <c r="M353" s="134"/>
      <c r="N353" s="214"/>
    </row>
    <row r="354" spans="1:14" s="135" customFormat="1">
      <c r="A354" s="214"/>
      <c r="B354" s="214"/>
      <c r="D354" s="214"/>
      <c r="E354" s="214"/>
      <c r="F354" s="214"/>
      <c r="G354" s="214"/>
      <c r="H354" s="216"/>
      <c r="I354" s="217"/>
      <c r="J354" s="131"/>
      <c r="K354" s="132"/>
      <c r="L354" s="133"/>
      <c r="M354" s="134"/>
      <c r="N354" s="214"/>
    </row>
    <row r="355" spans="1:14" s="135" customFormat="1">
      <c r="A355" s="214"/>
      <c r="B355" s="214"/>
      <c r="D355" s="214"/>
      <c r="E355" s="214"/>
      <c r="F355" s="214"/>
      <c r="G355" s="214"/>
      <c r="H355" s="216"/>
      <c r="I355" s="217"/>
      <c r="J355" s="131"/>
      <c r="K355" s="132"/>
      <c r="L355" s="133"/>
      <c r="M355" s="134"/>
      <c r="N355" s="214"/>
    </row>
    <row r="356" spans="1:14" s="135" customFormat="1">
      <c r="A356" s="214"/>
      <c r="B356" s="214"/>
      <c r="D356" s="214"/>
      <c r="E356" s="214"/>
      <c r="F356" s="214"/>
      <c r="G356" s="214"/>
      <c r="H356" s="216"/>
      <c r="I356" s="217"/>
      <c r="J356" s="131"/>
      <c r="K356" s="132"/>
      <c r="L356" s="133"/>
      <c r="M356" s="134"/>
      <c r="N356" s="214"/>
    </row>
    <row r="357" spans="1:14" s="135" customFormat="1">
      <c r="A357" s="214"/>
      <c r="B357" s="214"/>
      <c r="D357" s="214"/>
      <c r="E357" s="214"/>
      <c r="F357" s="214"/>
      <c r="G357" s="214"/>
      <c r="H357" s="216"/>
      <c r="I357" s="217"/>
      <c r="J357" s="131"/>
      <c r="K357" s="132"/>
      <c r="L357" s="133"/>
      <c r="M357" s="134"/>
      <c r="N357" s="214"/>
    </row>
    <row r="358" spans="1:14" s="135" customFormat="1">
      <c r="A358" s="214"/>
      <c r="B358" s="214"/>
      <c r="D358" s="214"/>
      <c r="E358" s="214"/>
      <c r="F358" s="214"/>
      <c r="G358" s="214"/>
      <c r="H358" s="216"/>
      <c r="I358" s="217"/>
      <c r="J358" s="131"/>
      <c r="K358" s="132"/>
      <c r="L358" s="133"/>
      <c r="M358" s="134"/>
      <c r="N358" s="214"/>
    </row>
    <row r="359" spans="1:14" s="135" customFormat="1">
      <c r="A359" s="214"/>
      <c r="B359" s="214"/>
      <c r="D359" s="214"/>
      <c r="E359" s="214"/>
      <c r="F359" s="214"/>
      <c r="G359" s="214"/>
      <c r="H359" s="216"/>
      <c r="I359" s="217"/>
      <c r="J359" s="131"/>
      <c r="K359" s="132"/>
      <c r="L359" s="133"/>
      <c r="M359" s="134"/>
      <c r="N359" s="214"/>
    </row>
    <row r="360" spans="1:14" s="135" customFormat="1">
      <c r="A360" s="214"/>
      <c r="B360" s="214"/>
      <c r="D360" s="214"/>
      <c r="E360" s="214"/>
      <c r="F360" s="214"/>
      <c r="G360" s="214"/>
      <c r="H360" s="216"/>
      <c r="I360" s="217"/>
      <c r="J360" s="131"/>
      <c r="K360" s="132"/>
      <c r="L360" s="133"/>
      <c r="M360" s="134"/>
      <c r="N360" s="214"/>
    </row>
    <row r="361" spans="1:14" s="135" customFormat="1">
      <c r="A361" s="214"/>
      <c r="B361" s="214"/>
      <c r="D361" s="214"/>
      <c r="E361" s="214"/>
      <c r="F361" s="214"/>
      <c r="G361" s="214"/>
      <c r="H361" s="216"/>
      <c r="I361" s="217"/>
      <c r="J361" s="131"/>
      <c r="K361" s="132"/>
      <c r="L361" s="133"/>
      <c r="M361" s="134"/>
      <c r="N361" s="214"/>
    </row>
    <row r="362" spans="1:14" s="135" customFormat="1">
      <c r="A362" s="214"/>
      <c r="B362" s="214"/>
      <c r="D362" s="214"/>
      <c r="E362" s="214"/>
      <c r="F362" s="214"/>
      <c r="G362" s="214"/>
      <c r="H362" s="216"/>
      <c r="I362" s="217"/>
      <c r="J362" s="131"/>
      <c r="K362" s="132"/>
      <c r="L362" s="133"/>
      <c r="M362" s="134"/>
      <c r="N362" s="214"/>
    </row>
    <row r="363" spans="1:14" s="135" customFormat="1">
      <c r="A363" s="214"/>
      <c r="B363" s="214"/>
      <c r="D363" s="214"/>
      <c r="E363" s="214"/>
      <c r="F363" s="214"/>
      <c r="G363" s="214"/>
      <c r="H363" s="216"/>
      <c r="I363" s="217"/>
      <c r="J363" s="131"/>
      <c r="K363" s="132"/>
      <c r="L363" s="133"/>
      <c r="M363" s="134"/>
      <c r="N363" s="214"/>
    </row>
    <row r="364" spans="1:14" s="135" customFormat="1">
      <c r="A364" s="214"/>
      <c r="B364" s="214"/>
      <c r="D364" s="214"/>
      <c r="E364" s="214"/>
      <c r="F364" s="214"/>
      <c r="G364" s="214"/>
      <c r="H364" s="216"/>
      <c r="I364" s="217"/>
      <c r="J364" s="131"/>
      <c r="K364" s="132"/>
      <c r="L364" s="133"/>
      <c r="M364" s="134"/>
      <c r="N364" s="214"/>
    </row>
    <row r="365" spans="1:14" s="135" customFormat="1">
      <c r="A365" s="214"/>
      <c r="B365" s="214"/>
      <c r="D365" s="214"/>
      <c r="E365" s="214"/>
      <c r="F365" s="214"/>
      <c r="G365" s="214"/>
      <c r="H365" s="216"/>
      <c r="I365" s="217"/>
      <c r="J365" s="131"/>
      <c r="K365" s="132"/>
      <c r="L365" s="133"/>
      <c r="M365" s="134"/>
      <c r="N365" s="214"/>
    </row>
    <row r="366" spans="1:14" s="135" customFormat="1">
      <c r="A366" s="214"/>
      <c r="B366" s="214"/>
      <c r="D366" s="214"/>
      <c r="E366" s="214"/>
      <c r="F366" s="214"/>
      <c r="G366" s="214"/>
      <c r="H366" s="216"/>
      <c r="I366" s="217"/>
      <c r="J366" s="131"/>
      <c r="K366" s="132"/>
      <c r="L366" s="133"/>
      <c r="M366" s="134"/>
      <c r="N366" s="214"/>
    </row>
    <row r="367" spans="1:14" s="135" customFormat="1">
      <c r="A367" s="214"/>
      <c r="B367" s="214"/>
      <c r="D367" s="214"/>
      <c r="E367" s="214"/>
      <c r="F367" s="214"/>
      <c r="G367" s="214"/>
      <c r="H367" s="216"/>
      <c r="I367" s="217"/>
      <c r="J367" s="131"/>
      <c r="K367" s="132"/>
      <c r="L367" s="133"/>
      <c r="M367" s="134"/>
      <c r="N367" s="214"/>
    </row>
    <row r="368" spans="1:14" s="135" customFormat="1">
      <c r="A368" s="214"/>
      <c r="B368" s="214"/>
      <c r="D368" s="214"/>
      <c r="E368" s="214"/>
      <c r="F368" s="214"/>
      <c r="G368" s="214"/>
      <c r="H368" s="216"/>
      <c r="I368" s="217"/>
      <c r="J368" s="131"/>
      <c r="K368" s="132"/>
      <c r="L368" s="133"/>
      <c r="M368" s="134"/>
      <c r="N368" s="214"/>
    </row>
    <row r="369" spans="1:14" s="135" customFormat="1">
      <c r="A369" s="214"/>
      <c r="B369" s="214"/>
      <c r="D369" s="214"/>
      <c r="E369" s="214"/>
      <c r="F369" s="214"/>
      <c r="G369" s="214"/>
      <c r="H369" s="216"/>
      <c r="I369" s="217"/>
      <c r="J369" s="131"/>
      <c r="K369" s="132"/>
      <c r="L369" s="133"/>
      <c r="M369" s="134"/>
      <c r="N369" s="214"/>
    </row>
    <row r="370" spans="1:14" s="135" customFormat="1">
      <c r="A370" s="214"/>
      <c r="B370" s="214"/>
      <c r="D370" s="214"/>
      <c r="E370" s="214"/>
      <c r="F370" s="214"/>
      <c r="G370" s="214"/>
      <c r="H370" s="216"/>
      <c r="I370" s="217"/>
      <c r="J370" s="131"/>
      <c r="K370" s="132"/>
      <c r="L370" s="133"/>
      <c r="M370" s="134"/>
      <c r="N370" s="214"/>
    </row>
    <row r="371" spans="1:14" s="135" customFormat="1">
      <c r="A371" s="214"/>
      <c r="B371" s="214"/>
      <c r="D371" s="214"/>
      <c r="E371" s="214"/>
      <c r="F371" s="214"/>
      <c r="G371" s="214"/>
      <c r="H371" s="216"/>
      <c r="I371" s="217"/>
      <c r="J371" s="131"/>
      <c r="K371" s="132"/>
      <c r="L371" s="133"/>
      <c r="M371" s="134"/>
      <c r="N371" s="214"/>
    </row>
    <row r="372" spans="1:14" s="135" customFormat="1">
      <c r="A372" s="214"/>
      <c r="B372" s="214"/>
      <c r="D372" s="214"/>
      <c r="E372" s="214"/>
      <c r="F372" s="214"/>
      <c r="G372" s="214"/>
      <c r="H372" s="216"/>
      <c r="I372" s="217"/>
      <c r="J372" s="131"/>
      <c r="K372" s="132"/>
      <c r="L372" s="133"/>
      <c r="M372" s="134"/>
      <c r="N372" s="214"/>
    </row>
    <row r="373" spans="1:14" s="135" customFormat="1">
      <c r="A373" s="214"/>
      <c r="B373" s="214"/>
      <c r="D373" s="214"/>
      <c r="E373" s="214"/>
      <c r="F373" s="214"/>
      <c r="G373" s="214"/>
      <c r="H373" s="216"/>
      <c r="I373" s="217"/>
      <c r="J373" s="131"/>
      <c r="K373" s="132"/>
      <c r="L373" s="133"/>
      <c r="M373" s="134"/>
      <c r="N373" s="214"/>
    </row>
    <row r="374" spans="1:14" s="135" customFormat="1">
      <c r="A374" s="214"/>
      <c r="B374" s="214"/>
      <c r="D374" s="214"/>
      <c r="E374" s="214"/>
      <c r="F374" s="214"/>
      <c r="G374" s="214"/>
      <c r="H374" s="216"/>
      <c r="I374" s="217"/>
      <c r="J374" s="131"/>
      <c r="K374" s="132"/>
      <c r="L374" s="133"/>
      <c r="M374" s="134"/>
      <c r="N374" s="214"/>
    </row>
    <row r="375" spans="1:14" s="135" customFormat="1">
      <c r="A375" s="214"/>
      <c r="B375" s="214"/>
      <c r="D375" s="214"/>
      <c r="E375" s="214"/>
      <c r="F375" s="214"/>
      <c r="G375" s="214"/>
      <c r="H375" s="216"/>
      <c r="I375" s="217"/>
      <c r="J375" s="131"/>
      <c r="K375" s="132"/>
      <c r="L375" s="133"/>
      <c r="M375" s="134"/>
      <c r="N375" s="214"/>
    </row>
    <row r="376" spans="1:14" s="135" customFormat="1">
      <c r="A376" s="214"/>
      <c r="B376" s="214"/>
      <c r="D376" s="214"/>
      <c r="E376" s="214"/>
      <c r="F376" s="214"/>
      <c r="G376" s="214"/>
      <c r="H376" s="216"/>
      <c r="I376" s="217"/>
      <c r="J376" s="131"/>
      <c r="K376" s="132"/>
      <c r="L376" s="133"/>
      <c r="M376" s="134"/>
      <c r="N376" s="214"/>
    </row>
    <row r="377" spans="1:14" s="135" customFormat="1">
      <c r="A377" s="214"/>
      <c r="B377" s="214"/>
      <c r="D377" s="214"/>
      <c r="E377" s="214"/>
      <c r="F377" s="214"/>
      <c r="G377" s="214"/>
      <c r="H377" s="216"/>
      <c r="I377" s="217"/>
      <c r="J377" s="131"/>
      <c r="K377" s="132"/>
      <c r="L377" s="133"/>
      <c r="M377" s="134"/>
      <c r="N377" s="214"/>
    </row>
    <row r="378" spans="1:14" s="135" customFormat="1">
      <c r="A378" s="214"/>
      <c r="B378" s="214"/>
      <c r="D378" s="214"/>
      <c r="E378" s="214"/>
      <c r="F378" s="214"/>
      <c r="G378" s="214"/>
      <c r="H378" s="216"/>
      <c r="I378" s="217"/>
      <c r="J378" s="131"/>
      <c r="K378" s="132"/>
      <c r="L378" s="133"/>
      <c r="M378" s="134"/>
      <c r="N378" s="214"/>
    </row>
    <row r="379" spans="1:14" s="135" customFormat="1">
      <c r="A379" s="214"/>
      <c r="B379" s="214"/>
      <c r="D379" s="214"/>
      <c r="E379" s="214"/>
      <c r="F379" s="214"/>
      <c r="G379" s="214"/>
      <c r="H379" s="216"/>
      <c r="I379" s="217"/>
      <c r="J379" s="131"/>
      <c r="K379" s="132"/>
      <c r="L379" s="133"/>
      <c r="M379" s="134"/>
      <c r="N379" s="214"/>
    </row>
    <row r="380" spans="1:14" s="135" customFormat="1">
      <c r="A380" s="214"/>
      <c r="B380" s="214"/>
      <c r="D380" s="214"/>
      <c r="E380" s="214"/>
      <c r="F380" s="214"/>
      <c r="G380" s="214"/>
      <c r="H380" s="216"/>
      <c r="I380" s="217"/>
      <c r="J380" s="131"/>
      <c r="K380" s="132"/>
      <c r="L380" s="133"/>
      <c r="M380" s="134"/>
      <c r="N380" s="214"/>
    </row>
    <row r="381" spans="1:14" s="135" customFormat="1">
      <c r="A381" s="214"/>
      <c r="B381" s="214"/>
      <c r="D381" s="214"/>
      <c r="E381" s="214"/>
      <c r="F381" s="214"/>
      <c r="G381" s="214"/>
      <c r="H381" s="216"/>
      <c r="I381" s="217"/>
      <c r="J381" s="131"/>
      <c r="K381" s="132"/>
      <c r="L381" s="133"/>
      <c r="M381" s="134"/>
      <c r="N381" s="214"/>
    </row>
    <row r="382" spans="1:14" s="135" customFormat="1">
      <c r="A382" s="214"/>
      <c r="B382" s="214"/>
      <c r="D382" s="214"/>
      <c r="E382" s="214"/>
      <c r="F382" s="214"/>
      <c r="G382" s="214"/>
      <c r="H382" s="216"/>
      <c r="I382" s="217"/>
      <c r="J382" s="131"/>
      <c r="K382" s="132"/>
      <c r="L382" s="133"/>
      <c r="M382" s="134"/>
      <c r="N382" s="214"/>
    </row>
    <row r="383" spans="1:14" s="135" customFormat="1">
      <c r="A383" s="214"/>
      <c r="B383" s="214"/>
      <c r="D383" s="214"/>
      <c r="E383" s="214"/>
      <c r="F383" s="214"/>
      <c r="G383" s="214"/>
      <c r="H383" s="216"/>
      <c r="I383" s="217"/>
      <c r="J383" s="131"/>
      <c r="K383" s="132"/>
      <c r="L383" s="133"/>
      <c r="M383" s="134"/>
      <c r="N383" s="214"/>
    </row>
    <row r="384" spans="1:14" s="135" customFormat="1">
      <c r="A384" s="214"/>
      <c r="B384" s="214"/>
      <c r="D384" s="214"/>
      <c r="E384" s="214"/>
      <c r="F384" s="214"/>
      <c r="G384" s="214"/>
      <c r="H384" s="216"/>
      <c r="I384" s="217"/>
      <c r="J384" s="131"/>
      <c r="K384" s="132"/>
      <c r="L384" s="133"/>
      <c r="M384" s="134"/>
      <c r="N384" s="214"/>
    </row>
    <row r="385" spans="1:14" s="135" customFormat="1">
      <c r="A385" s="214"/>
      <c r="B385" s="214"/>
      <c r="D385" s="214"/>
      <c r="E385" s="214"/>
      <c r="F385" s="214"/>
      <c r="G385" s="214"/>
      <c r="H385" s="216"/>
      <c r="I385" s="217"/>
      <c r="J385" s="131"/>
      <c r="K385" s="132"/>
      <c r="L385" s="133"/>
      <c r="M385" s="134"/>
      <c r="N385" s="214"/>
    </row>
    <row r="386" spans="1:14" s="135" customFormat="1">
      <c r="A386" s="214"/>
      <c r="B386" s="214"/>
      <c r="D386" s="214"/>
      <c r="E386" s="214"/>
      <c r="F386" s="214"/>
      <c r="G386" s="214"/>
      <c r="H386" s="216"/>
      <c r="I386" s="217"/>
      <c r="J386" s="131"/>
      <c r="K386" s="132"/>
      <c r="L386" s="133"/>
      <c r="M386" s="134"/>
      <c r="N386" s="214"/>
    </row>
    <row r="387" spans="1:14" s="135" customFormat="1">
      <c r="A387" s="214"/>
      <c r="B387" s="214"/>
      <c r="D387" s="214"/>
      <c r="E387" s="214"/>
      <c r="F387" s="214"/>
      <c r="G387" s="214"/>
      <c r="H387" s="216"/>
      <c r="I387" s="217"/>
      <c r="J387" s="131"/>
      <c r="K387" s="132"/>
      <c r="L387" s="133"/>
      <c r="M387" s="134"/>
      <c r="N387" s="214"/>
    </row>
    <row r="388" spans="1:14" s="135" customFormat="1">
      <c r="A388" s="214"/>
      <c r="B388" s="214"/>
      <c r="D388" s="214"/>
      <c r="E388" s="214"/>
      <c r="F388" s="214"/>
      <c r="G388" s="214"/>
      <c r="H388" s="216"/>
      <c r="I388" s="217"/>
      <c r="J388" s="131"/>
      <c r="K388" s="132"/>
      <c r="L388" s="133"/>
      <c r="M388" s="134"/>
      <c r="N388" s="214"/>
    </row>
    <row r="389" spans="1:14" s="135" customFormat="1">
      <c r="A389" s="214"/>
      <c r="B389" s="214"/>
      <c r="D389" s="214"/>
      <c r="E389" s="214"/>
      <c r="F389" s="214"/>
      <c r="G389" s="214"/>
      <c r="H389" s="216"/>
      <c r="I389" s="217"/>
      <c r="J389" s="131"/>
      <c r="K389" s="132"/>
      <c r="L389" s="133"/>
      <c r="M389" s="134"/>
      <c r="N389" s="214"/>
    </row>
    <row r="390" spans="1:14" s="135" customFormat="1">
      <c r="A390" s="214"/>
      <c r="B390" s="214"/>
      <c r="D390" s="214"/>
      <c r="E390" s="214"/>
      <c r="F390" s="214"/>
      <c r="G390" s="214"/>
      <c r="H390" s="216"/>
      <c r="I390" s="217"/>
      <c r="J390" s="131"/>
      <c r="K390" s="132"/>
      <c r="L390" s="133"/>
      <c r="M390" s="134"/>
      <c r="N390" s="214"/>
    </row>
    <row r="391" spans="1:14" s="135" customFormat="1">
      <c r="A391" s="214"/>
      <c r="B391" s="214"/>
      <c r="D391" s="214"/>
      <c r="E391" s="214"/>
      <c r="F391" s="214"/>
      <c r="G391" s="214"/>
      <c r="H391" s="216"/>
      <c r="I391" s="217"/>
      <c r="J391" s="131"/>
      <c r="K391" s="132"/>
      <c r="L391" s="133"/>
      <c r="M391" s="134"/>
      <c r="N391" s="214"/>
    </row>
    <row r="392" spans="1:14" s="135" customFormat="1">
      <c r="A392" s="214"/>
      <c r="B392" s="214"/>
      <c r="D392" s="214"/>
      <c r="E392" s="214"/>
      <c r="F392" s="214"/>
      <c r="G392" s="214"/>
      <c r="H392" s="216"/>
      <c r="I392" s="217"/>
      <c r="J392" s="131"/>
      <c r="K392" s="132"/>
      <c r="L392" s="133"/>
      <c r="M392" s="134"/>
      <c r="N392" s="214"/>
    </row>
    <row r="393" spans="1:14" s="135" customFormat="1">
      <c r="A393" s="214"/>
      <c r="B393" s="214"/>
      <c r="D393" s="214"/>
      <c r="E393" s="214"/>
      <c r="F393" s="214"/>
      <c r="G393" s="214"/>
      <c r="H393" s="216"/>
      <c r="I393" s="217"/>
      <c r="J393" s="131"/>
      <c r="K393" s="132"/>
      <c r="L393" s="133"/>
      <c r="M393" s="134"/>
      <c r="N393" s="214"/>
    </row>
    <row r="394" spans="1:14" s="135" customFormat="1">
      <c r="A394" s="214"/>
      <c r="B394" s="214"/>
      <c r="D394" s="214"/>
      <c r="E394" s="214"/>
      <c r="F394" s="214"/>
      <c r="G394" s="214"/>
      <c r="H394" s="216"/>
      <c r="I394" s="217"/>
      <c r="J394" s="131"/>
      <c r="K394" s="132"/>
      <c r="L394" s="133"/>
      <c r="M394" s="134"/>
      <c r="N394" s="214"/>
    </row>
    <row r="395" spans="1:14" s="135" customFormat="1">
      <c r="A395" s="214"/>
      <c r="B395" s="214"/>
      <c r="D395" s="214"/>
      <c r="E395" s="214"/>
      <c r="F395" s="214"/>
      <c r="G395" s="214"/>
      <c r="H395" s="216"/>
      <c r="I395" s="217"/>
      <c r="J395" s="131"/>
      <c r="K395" s="132"/>
      <c r="L395" s="133"/>
      <c r="M395" s="134"/>
      <c r="N395" s="214"/>
    </row>
    <row r="396" spans="1:14" s="135" customFormat="1">
      <c r="A396" s="214"/>
      <c r="B396" s="214"/>
      <c r="D396" s="214"/>
      <c r="E396" s="214"/>
      <c r="F396" s="214"/>
      <c r="G396" s="214"/>
      <c r="H396" s="216"/>
      <c r="I396" s="217"/>
      <c r="J396" s="131"/>
      <c r="K396" s="132"/>
      <c r="L396" s="133"/>
      <c r="M396" s="134"/>
      <c r="N396" s="214"/>
    </row>
    <row r="397" spans="1:14" s="135" customFormat="1">
      <c r="A397" s="214"/>
      <c r="B397" s="214"/>
      <c r="D397" s="214"/>
      <c r="E397" s="214"/>
      <c r="F397" s="214"/>
      <c r="G397" s="214"/>
      <c r="H397" s="216"/>
      <c r="I397" s="217"/>
      <c r="J397" s="131"/>
      <c r="K397" s="132"/>
      <c r="L397" s="133"/>
      <c r="M397" s="134"/>
      <c r="N397" s="214"/>
    </row>
    <row r="398" spans="1:14" s="135" customFormat="1">
      <c r="A398" s="214"/>
      <c r="B398" s="214"/>
      <c r="D398" s="214"/>
      <c r="E398" s="214"/>
      <c r="F398" s="214"/>
      <c r="G398" s="214"/>
      <c r="H398" s="216"/>
      <c r="I398" s="217"/>
      <c r="J398" s="131"/>
      <c r="K398" s="132"/>
      <c r="L398" s="133"/>
      <c r="M398" s="134"/>
      <c r="N398" s="214"/>
    </row>
    <row r="399" spans="1:14" s="135" customFormat="1">
      <c r="A399" s="214"/>
      <c r="B399" s="214"/>
      <c r="D399" s="214"/>
      <c r="E399" s="214"/>
      <c r="F399" s="214"/>
      <c r="G399" s="214"/>
      <c r="H399" s="216"/>
      <c r="I399" s="217"/>
      <c r="J399" s="131"/>
      <c r="K399" s="132"/>
      <c r="L399" s="133"/>
      <c r="M399" s="134"/>
      <c r="N399" s="214"/>
    </row>
    <row r="400" spans="1:14" s="135" customFormat="1">
      <c r="A400" s="214"/>
      <c r="B400" s="214"/>
      <c r="D400" s="214"/>
      <c r="E400" s="214"/>
      <c r="F400" s="214"/>
      <c r="G400" s="214"/>
      <c r="H400" s="216"/>
      <c r="I400" s="217"/>
      <c r="J400" s="131"/>
      <c r="K400" s="132"/>
      <c r="L400" s="133"/>
      <c r="M400" s="134"/>
      <c r="N400" s="214"/>
    </row>
    <row r="401" spans="1:14" s="135" customFormat="1">
      <c r="A401" s="214"/>
      <c r="B401" s="214"/>
      <c r="D401" s="214"/>
      <c r="E401" s="214"/>
      <c r="F401" s="214"/>
      <c r="G401" s="214"/>
      <c r="H401" s="216"/>
      <c r="I401" s="217"/>
      <c r="J401" s="131"/>
      <c r="K401" s="132"/>
      <c r="L401" s="133"/>
      <c r="M401" s="134"/>
      <c r="N401" s="214"/>
    </row>
    <row r="402" spans="1:14" s="135" customFormat="1">
      <c r="A402" s="214"/>
      <c r="B402" s="214"/>
      <c r="D402" s="214"/>
      <c r="E402" s="214"/>
      <c r="F402" s="214"/>
      <c r="G402" s="214"/>
      <c r="H402" s="216"/>
      <c r="I402" s="217"/>
      <c r="J402" s="131"/>
      <c r="K402" s="132"/>
      <c r="L402" s="133"/>
      <c r="M402" s="134"/>
      <c r="N402" s="214"/>
    </row>
    <row r="403" spans="1:14" s="135" customFormat="1">
      <c r="A403" s="214"/>
      <c r="B403" s="214"/>
      <c r="D403" s="214"/>
      <c r="E403" s="214"/>
      <c r="F403" s="214"/>
      <c r="G403" s="214"/>
      <c r="H403" s="216"/>
      <c r="I403" s="217"/>
      <c r="J403" s="131"/>
      <c r="K403" s="132"/>
      <c r="L403" s="133"/>
      <c r="M403" s="134"/>
      <c r="N403" s="214"/>
    </row>
    <row r="404" spans="1:14" s="135" customFormat="1">
      <c r="A404" s="214"/>
      <c r="B404" s="214"/>
      <c r="D404" s="214"/>
      <c r="E404" s="214"/>
      <c r="F404" s="214"/>
      <c r="G404" s="214"/>
      <c r="H404" s="216"/>
      <c r="I404" s="217"/>
      <c r="J404" s="131"/>
      <c r="K404" s="132"/>
      <c r="L404" s="133"/>
      <c r="M404" s="134"/>
      <c r="N404" s="214"/>
    </row>
    <row r="405" spans="1:14" s="135" customFormat="1">
      <c r="A405" s="214"/>
      <c r="B405" s="214"/>
      <c r="D405" s="214"/>
      <c r="E405" s="214"/>
      <c r="F405" s="214"/>
      <c r="G405" s="214"/>
      <c r="H405" s="216"/>
      <c r="I405" s="217"/>
      <c r="J405" s="131"/>
      <c r="K405" s="132"/>
      <c r="L405" s="133"/>
      <c r="M405" s="134"/>
      <c r="N405" s="214"/>
    </row>
    <row r="406" spans="1:14" s="135" customFormat="1">
      <c r="A406" s="214"/>
      <c r="B406" s="214"/>
      <c r="D406" s="214"/>
      <c r="E406" s="214"/>
      <c r="F406" s="214"/>
      <c r="G406" s="214"/>
      <c r="H406" s="216"/>
      <c r="I406" s="217"/>
      <c r="J406" s="131"/>
      <c r="K406" s="132"/>
      <c r="L406" s="133"/>
      <c r="M406" s="134"/>
      <c r="N406" s="214"/>
    </row>
    <row r="407" spans="1:14" s="135" customFormat="1">
      <c r="A407" s="214"/>
      <c r="B407" s="214"/>
      <c r="D407" s="214"/>
      <c r="E407" s="214"/>
      <c r="F407" s="214"/>
      <c r="G407" s="214"/>
      <c r="H407" s="216"/>
      <c r="I407" s="217"/>
      <c r="J407" s="131"/>
      <c r="K407" s="132"/>
      <c r="L407" s="133"/>
      <c r="M407" s="134"/>
      <c r="N407" s="214"/>
    </row>
    <row r="408" spans="1:14" s="135" customFormat="1">
      <c r="A408" s="214"/>
      <c r="B408" s="214"/>
      <c r="D408" s="214"/>
      <c r="E408" s="214"/>
      <c r="F408" s="214"/>
      <c r="G408" s="214"/>
      <c r="H408" s="216"/>
      <c r="I408" s="217"/>
      <c r="J408" s="131"/>
      <c r="K408" s="132"/>
      <c r="L408" s="133"/>
      <c r="M408" s="134"/>
      <c r="N408" s="214"/>
    </row>
    <row r="409" spans="1:14" s="135" customFormat="1">
      <c r="A409" s="214"/>
      <c r="B409" s="214"/>
      <c r="D409" s="214"/>
      <c r="E409" s="214"/>
      <c r="F409" s="214"/>
      <c r="G409" s="214"/>
      <c r="H409" s="216"/>
      <c r="I409" s="217"/>
      <c r="J409" s="131"/>
      <c r="K409" s="132"/>
      <c r="L409" s="133"/>
      <c r="M409" s="134"/>
      <c r="N409" s="214"/>
    </row>
    <row r="410" spans="1:14" s="135" customFormat="1">
      <c r="A410" s="214"/>
      <c r="B410" s="214"/>
      <c r="D410" s="214"/>
      <c r="E410" s="214"/>
      <c r="F410" s="214"/>
      <c r="G410" s="214"/>
      <c r="H410" s="216"/>
      <c r="I410" s="217"/>
      <c r="J410" s="131"/>
      <c r="K410" s="132"/>
      <c r="L410" s="133"/>
      <c r="M410" s="134"/>
      <c r="N410" s="214"/>
    </row>
    <row r="411" spans="1:14" s="135" customFormat="1">
      <c r="A411" s="214"/>
      <c r="B411" s="214"/>
      <c r="D411" s="214"/>
      <c r="E411" s="214"/>
      <c r="F411" s="214"/>
      <c r="G411" s="214"/>
      <c r="H411" s="216"/>
      <c r="I411" s="217"/>
      <c r="J411" s="131"/>
      <c r="K411" s="132"/>
      <c r="L411" s="133"/>
      <c r="M411" s="134"/>
      <c r="N411" s="214"/>
    </row>
    <row r="412" spans="1:14" s="135" customFormat="1">
      <c r="A412" s="214"/>
      <c r="B412" s="214"/>
      <c r="D412" s="214"/>
      <c r="E412" s="214"/>
      <c r="F412" s="214"/>
      <c r="G412" s="214"/>
      <c r="H412" s="216"/>
      <c r="I412" s="217"/>
      <c r="J412" s="131"/>
      <c r="K412" s="132"/>
      <c r="L412" s="133"/>
      <c r="M412" s="134"/>
      <c r="N412" s="214"/>
    </row>
    <row r="413" spans="1:14" s="135" customFormat="1">
      <c r="A413" s="214"/>
      <c r="B413" s="214"/>
      <c r="D413" s="214"/>
      <c r="E413" s="214"/>
      <c r="F413" s="214"/>
      <c r="G413" s="214"/>
      <c r="H413" s="216"/>
      <c r="I413" s="217"/>
      <c r="J413" s="131"/>
      <c r="K413" s="132"/>
      <c r="L413" s="133"/>
      <c r="M413" s="134"/>
      <c r="N413" s="214"/>
    </row>
  </sheetData>
  <sheetProtection selectLockedCells="1" selectUnlockedCells="1"/>
  <mergeCells count="761">
    <mergeCell ref="A10:A14"/>
    <mergeCell ref="B10:B14"/>
    <mergeCell ref="C10:C14"/>
    <mergeCell ref="D10:D11"/>
    <mergeCell ref="E10:E11"/>
    <mergeCell ref="F10:F11"/>
    <mergeCell ref="G10:G11"/>
    <mergeCell ref="H10:H11"/>
    <mergeCell ref="A3:I3"/>
    <mergeCell ref="A4:I4"/>
    <mergeCell ref="A6:A8"/>
    <mergeCell ref="B6:B8"/>
    <mergeCell ref="C6:C8"/>
    <mergeCell ref="D6:F6"/>
    <mergeCell ref="G6:I6"/>
    <mergeCell ref="D7:E7"/>
    <mergeCell ref="F7:F8"/>
    <mergeCell ref="G7:G8"/>
    <mergeCell ref="I10:I11"/>
    <mergeCell ref="D13:D14"/>
    <mergeCell ref="E13:E14"/>
    <mergeCell ref="F13:F14"/>
    <mergeCell ref="G13:G14"/>
    <mergeCell ref="H13:H14"/>
    <mergeCell ref="I13:I14"/>
    <mergeCell ref="H7:H8"/>
    <mergeCell ref="I7:I8"/>
    <mergeCell ref="A20:A24"/>
    <mergeCell ref="B20:B24"/>
    <mergeCell ref="C20:C24"/>
    <mergeCell ref="D20:D21"/>
    <mergeCell ref="E20:E21"/>
    <mergeCell ref="F20:F21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  <mergeCell ref="A15:A19"/>
    <mergeCell ref="B15:B19"/>
    <mergeCell ref="C15:C19"/>
    <mergeCell ref="D15:D16"/>
    <mergeCell ref="E15:E16"/>
    <mergeCell ref="F15:F16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A31:A35"/>
    <mergeCell ref="B31:B35"/>
    <mergeCell ref="C31:C35"/>
    <mergeCell ref="D31:D32"/>
    <mergeCell ref="E31:E32"/>
    <mergeCell ref="F31:F32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A26:A30"/>
    <mergeCell ref="B26:B30"/>
    <mergeCell ref="C26:C30"/>
    <mergeCell ref="D26:D27"/>
    <mergeCell ref="E26:E27"/>
    <mergeCell ref="F26:F27"/>
    <mergeCell ref="G31:G32"/>
    <mergeCell ref="H31:H32"/>
    <mergeCell ref="I31:I32"/>
    <mergeCell ref="D34:D35"/>
    <mergeCell ref="E34:E35"/>
    <mergeCell ref="F34:F35"/>
    <mergeCell ref="G34:G35"/>
    <mergeCell ref="H34:H35"/>
    <mergeCell ref="I34:I35"/>
    <mergeCell ref="A43:A47"/>
    <mergeCell ref="B43:B47"/>
    <mergeCell ref="C43:C47"/>
    <mergeCell ref="D43:D44"/>
    <mergeCell ref="E43:E44"/>
    <mergeCell ref="F43:F44"/>
    <mergeCell ref="G38:G39"/>
    <mergeCell ref="H38:H39"/>
    <mergeCell ref="I38:I39"/>
    <mergeCell ref="D41:D42"/>
    <mergeCell ref="E41:E42"/>
    <mergeCell ref="F41:F42"/>
    <mergeCell ref="G41:G42"/>
    <mergeCell ref="H41:H42"/>
    <mergeCell ref="I41:I42"/>
    <mergeCell ref="A38:A42"/>
    <mergeCell ref="B38:B42"/>
    <mergeCell ref="C38:C42"/>
    <mergeCell ref="D38:D39"/>
    <mergeCell ref="E38:E39"/>
    <mergeCell ref="F38:F39"/>
    <mergeCell ref="G43:G44"/>
    <mergeCell ref="H43:H44"/>
    <mergeCell ref="I43:I44"/>
    <mergeCell ref="D46:D47"/>
    <mergeCell ref="E46:E47"/>
    <mergeCell ref="F46:F47"/>
    <mergeCell ref="G46:G47"/>
    <mergeCell ref="H46:H47"/>
    <mergeCell ref="I46:I47"/>
    <mergeCell ref="A55:A59"/>
    <mergeCell ref="B55:B59"/>
    <mergeCell ref="C55:C59"/>
    <mergeCell ref="D55:D56"/>
    <mergeCell ref="E55:E56"/>
    <mergeCell ref="F55:F56"/>
    <mergeCell ref="G49:G50"/>
    <mergeCell ref="H49:H50"/>
    <mergeCell ref="I49:I50"/>
    <mergeCell ref="D52:D53"/>
    <mergeCell ref="E52:E53"/>
    <mergeCell ref="F52:F53"/>
    <mergeCell ref="G52:G53"/>
    <mergeCell ref="H52:H53"/>
    <mergeCell ref="I52:I53"/>
    <mergeCell ref="A49:A53"/>
    <mergeCell ref="B49:B53"/>
    <mergeCell ref="C49:C53"/>
    <mergeCell ref="D49:D50"/>
    <mergeCell ref="E49:E50"/>
    <mergeCell ref="F49:F50"/>
    <mergeCell ref="G55:G56"/>
    <mergeCell ref="H55:H56"/>
    <mergeCell ref="I55:I56"/>
    <mergeCell ref="D58:D59"/>
    <mergeCell ref="E58:E59"/>
    <mergeCell ref="F58:F59"/>
    <mergeCell ref="G58:G59"/>
    <mergeCell ref="H58:H59"/>
    <mergeCell ref="I58:I59"/>
    <mergeCell ref="A67:A71"/>
    <mergeCell ref="B67:B71"/>
    <mergeCell ref="C67:C71"/>
    <mergeCell ref="D67:D68"/>
    <mergeCell ref="E67:E68"/>
    <mergeCell ref="F67:F68"/>
    <mergeCell ref="G61:G62"/>
    <mergeCell ref="H61:H62"/>
    <mergeCell ref="I61:I62"/>
    <mergeCell ref="D64:D65"/>
    <mergeCell ref="E64:E65"/>
    <mergeCell ref="F64:F65"/>
    <mergeCell ref="G64:G65"/>
    <mergeCell ref="H64:H65"/>
    <mergeCell ref="I64:I65"/>
    <mergeCell ref="A61:A65"/>
    <mergeCell ref="B61:B65"/>
    <mergeCell ref="C61:C65"/>
    <mergeCell ref="D61:D62"/>
    <mergeCell ref="E61:E62"/>
    <mergeCell ref="F61:F62"/>
    <mergeCell ref="G67:G68"/>
    <mergeCell ref="H67:H68"/>
    <mergeCell ref="I67:I68"/>
    <mergeCell ref="D70:D71"/>
    <mergeCell ref="E70:E71"/>
    <mergeCell ref="F70:F71"/>
    <mergeCell ref="G70:G71"/>
    <mergeCell ref="H70:H71"/>
    <mergeCell ref="I70:I71"/>
    <mergeCell ref="A78:A82"/>
    <mergeCell ref="B78:B82"/>
    <mergeCell ref="C78:C82"/>
    <mergeCell ref="D78:D79"/>
    <mergeCell ref="E78:E79"/>
    <mergeCell ref="F78:F79"/>
    <mergeCell ref="G73:G74"/>
    <mergeCell ref="H73:H74"/>
    <mergeCell ref="I73:I74"/>
    <mergeCell ref="D76:D77"/>
    <mergeCell ref="E76:E77"/>
    <mergeCell ref="F76:F77"/>
    <mergeCell ref="G76:G77"/>
    <mergeCell ref="H76:H77"/>
    <mergeCell ref="I76:I77"/>
    <mergeCell ref="A73:A77"/>
    <mergeCell ref="B73:B77"/>
    <mergeCell ref="C73:C77"/>
    <mergeCell ref="D73:D74"/>
    <mergeCell ref="E73:E74"/>
    <mergeCell ref="F73:F74"/>
    <mergeCell ref="G78:G79"/>
    <mergeCell ref="H78:H79"/>
    <mergeCell ref="I78:I79"/>
    <mergeCell ref="D81:D82"/>
    <mergeCell ref="E81:E82"/>
    <mergeCell ref="F81:F82"/>
    <mergeCell ref="G81:G82"/>
    <mergeCell ref="H81:H82"/>
    <mergeCell ref="I81:I82"/>
    <mergeCell ref="A90:A94"/>
    <mergeCell ref="B90:B94"/>
    <mergeCell ref="C90:C94"/>
    <mergeCell ref="D90:D92"/>
    <mergeCell ref="E90:E92"/>
    <mergeCell ref="F90:F92"/>
    <mergeCell ref="G84:G85"/>
    <mergeCell ref="H84:H85"/>
    <mergeCell ref="I84:I85"/>
    <mergeCell ref="D87:D88"/>
    <mergeCell ref="E87:E88"/>
    <mergeCell ref="F87:F88"/>
    <mergeCell ref="G87:G88"/>
    <mergeCell ref="H87:H88"/>
    <mergeCell ref="I87:I88"/>
    <mergeCell ref="A84:A88"/>
    <mergeCell ref="B84:B88"/>
    <mergeCell ref="C84:C88"/>
    <mergeCell ref="D84:D85"/>
    <mergeCell ref="E84:E85"/>
    <mergeCell ref="F84:F85"/>
    <mergeCell ref="G90:G92"/>
    <mergeCell ref="H90:H92"/>
    <mergeCell ref="I90:I92"/>
    <mergeCell ref="D93:D94"/>
    <mergeCell ref="E93:E94"/>
    <mergeCell ref="F93:F94"/>
    <mergeCell ref="G93:G94"/>
    <mergeCell ref="H93:H94"/>
    <mergeCell ref="I93:I94"/>
    <mergeCell ref="A101:A105"/>
    <mergeCell ref="B101:B105"/>
    <mergeCell ref="C101:C105"/>
    <mergeCell ref="D101:D103"/>
    <mergeCell ref="E101:E103"/>
    <mergeCell ref="F101:F103"/>
    <mergeCell ref="G95:G96"/>
    <mergeCell ref="H95:H96"/>
    <mergeCell ref="I95:I96"/>
    <mergeCell ref="D98:D99"/>
    <mergeCell ref="E98:E99"/>
    <mergeCell ref="F98:F99"/>
    <mergeCell ref="G98:G99"/>
    <mergeCell ref="H98:H99"/>
    <mergeCell ref="I98:I99"/>
    <mergeCell ref="A95:A99"/>
    <mergeCell ref="B95:B99"/>
    <mergeCell ref="C95:C99"/>
    <mergeCell ref="D95:D96"/>
    <mergeCell ref="E95:E96"/>
    <mergeCell ref="F95:F96"/>
    <mergeCell ref="G101:G103"/>
    <mergeCell ref="H101:H103"/>
    <mergeCell ref="I101:I103"/>
    <mergeCell ref="D104:D105"/>
    <mergeCell ref="E104:E105"/>
    <mergeCell ref="F104:F105"/>
    <mergeCell ref="G104:G105"/>
    <mergeCell ref="H104:H105"/>
    <mergeCell ref="I104:I105"/>
    <mergeCell ref="A112:A116"/>
    <mergeCell ref="B112:B116"/>
    <mergeCell ref="C112:C116"/>
    <mergeCell ref="D112:D113"/>
    <mergeCell ref="E112:E113"/>
    <mergeCell ref="F112:F113"/>
    <mergeCell ref="G106:G107"/>
    <mergeCell ref="H106:H107"/>
    <mergeCell ref="I106:I107"/>
    <mergeCell ref="D109:D110"/>
    <mergeCell ref="E109:E110"/>
    <mergeCell ref="F109:F110"/>
    <mergeCell ref="G109:G110"/>
    <mergeCell ref="H109:H110"/>
    <mergeCell ref="I109:I110"/>
    <mergeCell ref="A106:A110"/>
    <mergeCell ref="B106:B110"/>
    <mergeCell ref="C106:C110"/>
    <mergeCell ref="D106:D107"/>
    <mergeCell ref="E106:E107"/>
    <mergeCell ref="F106:F107"/>
    <mergeCell ref="G112:G113"/>
    <mergeCell ref="H112:H113"/>
    <mergeCell ref="I112:I113"/>
    <mergeCell ref="D115:D116"/>
    <mergeCell ref="E115:E116"/>
    <mergeCell ref="F115:F116"/>
    <mergeCell ref="G115:G116"/>
    <mergeCell ref="H115:H116"/>
    <mergeCell ref="I115:I116"/>
    <mergeCell ref="G118:G119"/>
    <mergeCell ref="H118:H119"/>
    <mergeCell ref="I118:I119"/>
    <mergeCell ref="G121:G122"/>
    <mergeCell ref="H121:H122"/>
    <mergeCell ref="I121:I122"/>
    <mergeCell ref="A118:A124"/>
    <mergeCell ref="B118:B124"/>
    <mergeCell ref="C118:C124"/>
    <mergeCell ref="D118:D124"/>
    <mergeCell ref="E118:E124"/>
    <mergeCell ref="F118:F124"/>
    <mergeCell ref="A134:A138"/>
    <mergeCell ref="B134:B138"/>
    <mergeCell ref="C134:C138"/>
    <mergeCell ref="D134:D135"/>
    <mergeCell ref="E134:E135"/>
    <mergeCell ref="F134:F135"/>
    <mergeCell ref="G128:G129"/>
    <mergeCell ref="H128:H129"/>
    <mergeCell ref="I128:I129"/>
    <mergeCell ref="D131:D132"/>
    <mergeCell ref="E131:E132"/>
    <mergeCell ref="F131:F132"/>
    <mergeCell ref="G131:G132"/>
    <mergeCell ref="H131:H132"/>
    <mergeCell ref="I131:I132"/>
    <mergeCell ref="A128:A132"/>
    <mergeCell ref="B128:B132"/>
    <mergeCell ref="C128:C132"/>
    <mergeCell ref="D128:D129"/>
    <mergeCell ref="E128:E129"/>
    <mergeCell ref="F128:F129"/>
    <mergeCell ref="G134:G135"/>
    <mergeCell ref="H134:H135"/>
    <mergeCell ref="I134:I135"/>
    <mergeCell ref="D137:D138"/>
    <mergeCell ref="E137:E138"/>
    <mergeCell ref="F137:F138"/>
    <mergeCell ref="G137:G138"/>
    <mergeCell ref="H137:H138"/>
    <mergeCell ref="I137:I138"/>
    <mergeCell ref="A146:A150"/>
    <mergeCell ref="B146:B150"/>
    <mergeCell ref="C146:C150"/>
    <mergeCell ref="D146:D147"/>
    <mergeCell ref="E146:E147"/>
    <mergeCell ref="F146:F147"/>
    <mergeCell ref="G140:G141"/>
    <mergeCell ref="H140:H141"/>
    <mergeCell ref="I140:I141"/>
    <mergeCell ref="D143:D144"/>
    <mergeCell ref="E143:E144"/>
    <mergeCell ref="F143:F144"/>
    <mergeCell ref="G143:G144"/>
    <mergeCell ref="H143:H144"/>
    <mergeCell ref="I143:I144"/>
    <mergeCell ref="A140:A144"/>
    <mergeCell ref="B140:B144"/>
    <mergeCell ref="C140:C144"/>
    <mergeCell ref="D140:D141"/>
    <mergeCell ref="E140:E141"/>
    <mergeCell ref="F140:F141"/>
    <mergeCell ref="G146:G147"/>
    <mergeCell ref="H146:H147"/>
    <mergeCell ref="I146:I147"/>
    <mergeCell ref="D149:D150"/>
    <mergeCell ref="E149:E150"/>
    <mergeCell ref="F149:F150"/>
    <mergeCell ref="G149:G150"/>
    <mergeCell ref="H149:H150"/>
    <mergeCell ref="I149:I150"/>
    <mergeCell ref="N152:N156"/>
    <mergeCell ref="D155:D156"/>
    <mergeCell ref="E155:E156"/>
    <mergeCell ref="F155:F156"/>
    <mergeCell ref="G155:G156"/>
    <mergeCell ref="H155:H156"/>
    <mergeCell ref="I155:I156"/>
    <mergeCell ref="O151:AA156"/>
    <mergeCell ref="A152:A156"/>
    <mergeCell ref="B152:B156"/>
    <mergeCell ref="C152:C156"/>
    <mergeCell ref="D152:D153"/>
    <mergeCell ref="E152:E153"/>
    <mergeCell ref="F152:F153"/>
    <mergeCell ref="G152:G153"/>
    <mergeCell ref="H152:H153"/>
    <mergeCell ref="I152:I153"/>
    <mergeCell ref="A164:A168"/>
    <mergeCell ref="B164:B168"/>
    <mergeCell ref="C164:C168"/>
    <mergeCell ref="D164:D165"/>
    <mergeCell ref="E164:E165"/>
    <mergeCell ref="F164:F165"/>
    <mergeCell ref="G158:G159"/>
    <mergeCell ref="H158:H159"/>
    <mergeCell ref="I158:I159"/>
    <mergeCell ref="D161:D162"/>
    <mergeCell ref="E161:E162"/>
    <mergeCell ref="F161:F162"/>
    <mergeCell ref="G161:G162"/>
    <mergeCell ref="H161:H162"/>
    <mergeCell ref="I161:I162"/>
    <mergeCell ref="A158:A162"/>
    <mergeCell ref="B158:B162"/>
    <mergeCell ref="C158:C162"/>
    <mergeCell ref="D158:D159"/>
    <mergeCell ref="E158:E159"/>
    <mergeCell ref="F158:F159"/>
    <mergeCell ref="G164:G165"/>
    <mergeCell ref="H164:H165"/>
    <mergeCell ref="I164:I165"/>
    <mergeCell ref="D167:D168"/>
    <mergeCell ref="E167:E168"/>
    <mergeCell ref="F167:F168"/>
    <mergeCell ref="G167:G168"/>
    <mergeCell ref="H167:H168"/>
    <mergeCell ref="I167:I168"/>
    <mergeCell ref="A175:A179"/>
    <mergeCell ref="B175:B179"/>
    <mergeCell ref="C175:C179"/>
    <mergeCell ref="D175:D177"/>
    <mergeCell ref="E175:E177"/>
    <mergeCell ref="F175:F177"/>
    <mergeCell ref="G169:G170"/>
    <mergeCell ref="H169:H170"/>
    <mergeCell ref="I169:I170"/>
    <mergeCell ref="D172:D173"/>
    <mergeCell ref="E172:E173"/>
    <mergeCell ref="F172:F173"/>
    <mergeCell ref="G172:G173"/>
    <mergeCell ref="H172:H173"/>
    <mergeCell ref="I172:I173"/>
    <mergeCell ref="A169:A173"/>
    <mergeCell ref="B169:B173"/>
    <mergeCell ref="C169:C173"/>
    <mergeCell ref="D169:D170"/>
    <mergeCell ref="E169:E170"/>
    <mergeCell ref="F169:F170"/>
    <mergeCell ref="G175:G177"/>
    <mergeCell ref="H175:H177"/>
    <mergeCell ref="I175:I177"/>
    <mergeCell ref="D178:D179"/>
    <mergeCell ref="E178:E179"/>
    <mergeCell ref="F178:F179"/>
    <mergeCell ref="G178:G179"/>
    <mergeCell ref="H178:H179"/>
    <mergeCell ref="I178:I179"/>
    <mergeCell ref="A185:A189"/>
    <mergeCell ref="B185:B189"/>
    <mergeCell ref="C185:C189"/>
    <mergeCell ref="D185:D187"/>
    <mergeCell ref="E185:E187"/>
    <mergeCell ref="F185:F187"/>
    <mergeCell ref="G180:G182"/>
    <mergeCell ref="H180:H182"/>
    <mergeCell ref="I180:I182"/>
    <mergeCell ref="D183:D184"/>
    <mergeCell ref="E183:E184"/>
    <mergeCell ref="F183:F184"/>
    <mergeCell ref="G183:G184"/>
    <mergeCell ref="H183:H184"/>
    <mergeCell ref="I183:I184"/>
    <mergeCell ref="A180:A184"/>
    <mergeCell ref="B180:B184"/>
    <mergeCell ref="C180:C184"/>
    <mergeCell ref="D180:D182"/>
    <mergeCell ref="E180:E182"/>
    <mergeCell ref="F180:F182"/>
    <mergeCell ref="G185:G187"/>
    <mergeCell ref="H185:H187"/>
    <mergeCell ref="I185:I187"/>
    <mergeCell ref="D188:D189"/>
    <mergeCell ref="E188:E189"/>
    <mergeCell ref="F188:F189"/>
    <mergeCell ref="G188:G189"/>
    <mergeCell ref="H188:H189"/>
    <mergeCell ref="I188:I189"/>
    <mergeCell ref="A196:A200"/>
    <mergeCell ref="B196:B200"/>
    <mergeCell ref="C196:C200"/>
    <mergeCell ref="D196:D198"/>
    <mergeCell ref="E196:E198"/>
    <mergeCell ref="F196:F198"/>
    <mergeCell ref="G191:G193"/>
    <mergeCell ref="H191:H193"/>
    <mergeCell ref="I191:I193"/>
    <mergeCell ref="D194:D195"/>
    <mergeCell ref="E194:E195"/>
    <mergeCell ref="F194:F195"/>
    <mergeCell ref="G194:G195"/>
    <mergeCell ref="H194:H195"/>
    <mergeCell ref="I194:I195"/>
    <mergeCell ref="A191:A195"/>
    <mergeCell ref="B191:B195"/>
    <mergeCell ref="C191:C195"/>
    <mergeCell ref="D191:D193"/>
    <mergeCell ref="E191:E193"/>
    <mergeCell ref="F191:F193"/>
    <mergeCell ref="G196:G198"/>
    <mergeCell ref="H196:H198"/>
    <mergeCell ref="I196:I198"/>
    <mergeCell ref="D199:D200"/>
    <mergeCell ref="E199:E200"/>
    <mergeCell ref="F199:F200"/>
    <mergeCell ref="G199:G200"/>
    <mergeCell ref="H199:H200"/>
    <mergeCell ref="I199:I200"/>
    <mergeCell ref="A202:A206"/>
    <mergeCell ref="B202:B206"/>
    <mergeCell ref="C202:C206"/>
    <mergeCell ref="D202:D204"/>
    <mergeCell ref="E202:E204"/>
    <mergeCell ref="F202:F204"/>
    <mergeCell ref="G207:G209"/>
    <mergeCell ref="H207:H209"/>
    <mergeCell ref="I207:I209"/>
    <mergeCell ref="G202:G204"/>
    <mergeCell ref="H202:H204"/>
    <mergeCell ref="I202:I204"/>
    <mergeCell ref="D205:D206"/>
    <mergeCell ref="E205:E206"/>
    <mergeCell ref="F205:F206"/>
    <mergeCell ref="G205:G206"/>
    <mergeCell ref="H205:H206"/>
    <mergeCell ref="I205:I206"/>
    <mergeCell ref="G210:G211"/>
    <mergeCell ref="H210:H211"/>
    <mergeCell ref="I210:I211"/>
    <mergeCell ref="G213:G217"/>
    <mergeCell ref="H213:H217"/>
    <mergeCell ref="I213:I217"/>
    <mergeCell ref="A207:A211"/>
    <mergeCell ref="B207:B211"/>
    <mergeCell ref="C207:C211"/>
    <mergeCell ref="D207:D209"/>
    <mergeCell ref="E207:E209"/>
    <mergeCell ref="F207:F209"/>
    <mergeCell ref="A213:A217"/>
    <mergeCell ref="B213:B217"/>
    <mergeCell ref="C213:C217"/>
    <mergeCell ref="D213:D217"/>
    <mergeCell ref="E213:E217"/>
    <mergeCell ref="F213:F217"/>
    <mergeCell ref="D210:D211"/>
    <mergeCell ref="E210:E211"/>
    <mergeCell ref="F210:F211"/>
    <mergeCell ref="H218:H222"/>
    <mergeCell ref="I218:I222"/>
    <mergeCell ref="A224:A228"/>
    <mergeCell ref="B224:B228"/>
    <mergeCell ref="C224:C228"/>
    <mergeCell ref="D224:D228"/>
    <mergeCell ref="E224:E228"/>
    <mergeCell ref="F224:F228"/>
    <mergeCell ref="G224:G228"/>
    <mergeCell ref="H224:H228"/>
    <mergeCell ref="I224:I228"/>
    <mergeCell ref="A218:A222"/>
    <mergeCell ref="B218:B222"/>
    <mergeCell ref="C218:C222"/>
    <mergeCell ref="D218:D222"/>
    <mergeCell ref="E218:E222"/>
    <mergeCell ref="F218:F222"/>
    <mergeCell ref="G218:G222"/>
    <mergeCell ref="A229:A233"/>
    <mergeCell ref="B229:B233"/>
    <mergeCell ref="C229:C233"/>
    <mergeCell ref="D229:D233"/>
    <mergeCell ref="E229:E233"/>
    <mergeCell ref="F229:F233"/>
    <mergeCell ref="G229:G233"/>
    <mergeCell ref="H229:H233"/>
    <mergeCell ref="I229:I233"/>
    <mergeCell ref="A240:A244"/>
    <mergeCell ref="B240:B244"/>
    <mergeCell ref="C240:C244"/>
    <mergeCell ref="D240:D241"/>
    <mergeCell ref="E240:E241"/>
    <mergeCell ref="F240:F241"/>
    <mergeCell ref="G235:G236"/>
    <mergeCell ref="H235:H236"/>
    <mergeCell ref="I235:I236"/>
    <mergeCell ref="D238:D239"/>
    <mergeCell ref="E238:E239"/>
    <mergeCell ref="F238:F239"/>
    <mergeCell ref="G238:G239"/>
    <mergeCell ref="H238:H239"/>
    <mergeCell ref="I238:I239"/>
    <mergeCell ref="A235:A239"/>
    <mergeCell ref="B235:B239"/>
    <mergeCell ref="C235:C239"/>
    <mergeCell ref="D235:D236"/>
    <mergeCell ref="E235:E236"/>
    <mergeCell ref="F235:F236"/>
    <mergeCell ref="G240:G241"/>
    <mergeCell ref="H240:H241"/>
    <mergeCell ref="I240:I241"/>
    <mergeCell ref="D243:D244"/>
    <mergeCell ref="E243:E244"/>
    <mergeCell ref="F243:F244"/>
    <mergeCell ref="G243:G244"/>
    <mergeCell ref="H243:H244"/>
    <mergeCell ref="I243:I244"/>
    <mergeCell ref="A252:A256"/>
    <mergeCell ref="B252:B255"/>
    <mergeCell ref="C252:C256"/>
    <mergeCell ref="D252:D253"/>
    <mergeCell ref="E252:E253"/>
    <mergeCell ref="F252:F253"/>
    <mergeCell ref="G245:G246"/>
    <mergeCell ref="H245:H246"/>
    <mergeCell ref="I245:I246"/>
    <mergeCell ref="D248:D249"/>
    <mergeCell ref="E248:E249"/>
    <mergeCell ref="F248:F249"/>
    <mergeCell ref="G248:G249"/>
    <mergeCell ref="H248:H249"/>
    <mergeCell ref="I248:I249"/>
    <mergeCell ref="A245:A249"/>
    <mergeCell ref="B245:B249"/>
    <mergeCell ref="C245:C249"/>
    <mergeCell ref="D245:D246"/>
    <mergeCell ref="E245:E246"/>
    <mergeCell ref="F245:F246"/>
    <mergeCell ref="G252:G253"/>
    <mergeCell ref="H252:H253"/>
    <mergeCell ref="I252:I253"/>
    <mergeCell ref="D255:D256"/>
    <mergeCell ref="E255:E256"/>
    <mergeCell ref="F255:F256"/>
    <mergeCell ref="G255:G256"/>
    <mergeCell ref="H255:H256"/>
    <mergeCell ref="I255:I256"/>
    <mergeCell ref="G259:G263"/>
    <mergeCell ref="H259:H263"/>
    <mergeCell ref="I259:I263"/>
    <mergeCell ref="A264:A268"/>
    <mergeCell ref="B264:B268"/>
    <mergeCell ref="C264:C268"/>
    <mergeCell ref="D264:D268"/>
    <mergeCell ref="E264:E268"/>
    <mergeCell ref="F264:F268"/>
    <mergeCell ref="G264:G268"/>
    <mergeCell ref="A259:A263"/>
    <mergeCell ref="B259:B263"/>
    <mergeCell ref="C259:C263"/>
    <mergeCell ref="D259:D263"/>
    <mergeCell ref="E259:E263"/>
    <mergeCell ref="F259:F263"/>
    <mergeCell ref="H264:H268"/>
    <mergeCell ref="I264:I268"/>
    <mergeCell ref="A270:A274"/>
    <mergeCell ref="B270:B274"/>
    <mergeCell ref="C270:C274"/>
    <mergeCell ref="D270:D272"/>
    <mergeCell ref="E270:E272"/>
    <mergeCell ref="F270:F272"/>
    <mergeCell ref="G270:G272"/>
    <mergeCell ref="H270:H272"/>
    <mergeCell ref="A275:A279"/>
    <mergeCell ref="B275:B279"/>
    <mergeCell ref="C275:C279"/>
    <mergeCell ref="D275:D277"/>
    <mergeCell ref="E275:E277"/>
    <mergeCell ref="F275:F277"/>
    <mergeCell ref="D278:D279"/>
    <mergeCell ref="E278:E279"/>
    <mergeCell ref="F278:F279"/>
    <mergeCell ref="G278:G279"/>
    <mergeCell ref="H278:H279"/>
    <mergeCell ref="I270:I272"/>
    <mergeCell ref="D273:D274"/>
    <mergeCell ref="E273:E274"/>
    <mergeCell ref="F273:F274"/>
    <mergeCell ref="G273:G274"/>
    <mergeCell ref="H273:H274"/>
    <mergeCell ref="I273:I274"/>
    <mergeCell ref="G275:G277"/>
    <mergeCell ref="H275:H277"/>
    <mergeCell ref="I275:I277"/>
    <mergeCell ref="I278:I279"/>
    <mergeCell ref="A289:A293"/>
    <mergeCell ref="B289:B293"/>
    <mergeCell ref="C289:C293"/>
    <mergeCell ref="D289:D291"/>
    <mergeCell ref="E289:E291"/>
    <mergeCell ref="F289:F291"/>
    <mergeCell ref="G282:G284"/>
    <mergeCell ref="H282:H284"/>
    <mergeCell ref="I282:I284"/>
    <mergeCell ref="D285:D286"/>
    <mergeCell ref="E285:E286"/>
    <mergeCell ref="F285:F286"/>
    <mergeCell ref="G285:G286"/>
    <mergeCell ref="H285:H286"/>
    <mergeCell ref="I285:I286"/>
    <mergeCell ref="A282:A286"/>
    <mergeCell ref="B282:B286"/>
    <mergeCell ref="C282:C286"/>
    <mergeCell ref="D282:D284"/>
    <mergeCell ref="E282:E284"/>
    <mergeCell ref="F282:F284"/>
    <mergeCell ref="G289:G291"/>
    <mergeCell ref="H289:H291"/>
    <mergeCell ref="I289:I291"/>
    <mergeCell ref="D292:D293"/>
    <mergeCell ref="E292:E293"/>
    <mergeCell ref="F292:F293"/>
    <mergeCell ref="G292:G293"/>
    <mergeCell ref="H292:H293"/>
    <mergeCell ref="I292:I293"/>
    <mergeCell ref="A299:A303"/>
    <mergeCell ref="B299:B302"/>
    <mergeCell ref="C299:C303"/>
    <mergeCell ref="D299:D301"/>
    <mergeCell ref="E299:E301"/>
    <mergeCell ref="F299:F301"/>
    <mergeCell ref="G294:G296"/>
    <mergeCell ref="H294:H296"/>
    <mergeCell ref="I294:I296"/>
    <mergeCell ref="D297:D298"/>
    <mergeCell ref="E297:E298"/>
    <mergeCell ref="F297:F298"/>
    <mergeCell ref="G297:G298"/>
    <mergeCell ref="H297:H298"/>
    <mergeCell ref="I297:I298"/>
    <mergeCell ref="A294:A298"/>
    <mergeCell ref="B294:B298"/>
    <mergeCell ref="C294:C298"/>
    <mergeCell ref="D294:D296"/>
    <mergeCell ref="E294:E296"/>
    <mergeCell ref="F294:F296"/>
    <mergeCell ref="G299:G301"/>
    <mergeCell ref="H299:H301"/>
    <mergeCell ref="I299:I301"/>
    <mergeCell ref="D302:D303"/>
    <mergeCell ref="E302:E303"/>
    <mergeCell ref="F302:F303"/>
    <mergeCell ref="G302:G303"/>
    <mergeCell ref="H302:H303"/>
    <mergeCell ref="I302:I303"/>
    <mergeCell ref="A304:A308"/>
    <mergeCell ref="C304:C308"/>
    <mergeCell ref="D304:D308"/>
    <mergeCell ref="F304:F308"/>
    <mergeCell ref="G304:G308"/>
    <mergeCell ref="A309:A313"/>
    <mergeCell ref="B309:B313"/>
    <mergeCell ref="C309:C313"/>
    <mergeCell ref="D309:D310"/>
    <mergeCell ref="E309:E310"/>
    <mergeCell ref="A314:H314"/>
    <mergeCell ref="F309:F310"/>
    <mergeCell ref="G309:G310"/>
    <mergeCell ref="H309:H310"/>
    <mergeCell ref="I309:I310"/>
    <mergeCell ref="D312:D313"/>
    <mergeCell ref="E312:E313"/>
    <mergeCell ref="F312:F313"/>
    <mergeCell ref="G312:G313"/>
    <mergeCell ref="H312:H313"/>
    <mergeCell ref="I312:I313"/>
  </mergeCells>
  <pageMargins left="0.78749999999999998" right="0.78749999999999998" top="1.0527777777777778" bottom="1.0527777777777778" header="0.78749999999999998" footer="0.78749999999999998"/>
  <pageSetup paperSize="9" scale="36" firstPageNumber="0" orientation="landscape" horizontalDpi="300" verticalDpi="300" r:id="rId1"/>
  <headerFooter alignWithMargins="0">
    <oddHeader>&amp;C&amp;"Times New Roman,Обычный"&amp;12ffffff&amp;A</oddHeader>
    <oddFooter>&amp;C&amp;"Times New Roman,Обычный"&amp;12ffffffСтраница &amp;P</odd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свод</vt:lpstr>
      <vt:lpstr>Эжва</vt:lpstr>
      <vt:lpstr>архитектура</vt:lpstr>
      <vt:lpstr>УДИТи С</vt:lpstr>
      <vt:lpstr>свод!__xlnm_Print_Area</vt:lpstr>
      <vt:lpstr>свод!__xlnm_Print_Area_0</vt:lpstr>
      <vt:lpstr>свод!__xlnm_Print_Area_0_0_0</vt:lpstr>
      <vt:lpstr>свод!Excel_BuiltIn_Print_Area</vt:lpstr>
      <vt:lpstr>свод!Print_Titles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Senkina-VS</dc:creator>
  <cp:lastModifiedBy>Gubareva-AA</cp:lastModifiedBy>
  <cp:revision>428</cp:revision>
  <cp:lastPrinted>2025-04-23T06:47:33Z</cp:lastPrinted>
  <dcterms:created xsi:type="dcterms:W3CDTF">2020-09-03T10:40:09Z</dcterms:created>
  <dcterms:modified xsi:type="dcterms:W3CDTF">2025-04-24T08:02:33Z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